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4240" windowHeight="13740" activeTab="0"/>
  </bookViews>
  <sheets>
    <sheet name="1 rok" sheetId="1" r:id="rId1"/>
    <sheet name="2 rok" sheetId="2" r:id="rId2"/>
    <sheet name="3 rok" sheetId="3" r:id="rId3"/>
    <sheet name="4 rok" sheetId="4" r:id="rId4"/>
    <sheet name="5 rok" sheetId="5" r:id="rId5"/>
    <sheet name="statystyki (1-5 rok)" sheetId="6" r:id="rId6"/>
    <sheet name="statystyki dodatkowe" sheetId="7" r:id="rId7"/>
  </sheets>
  <definedNames>
    <definedName name="_xlnm.Print_Area" localSheetId="0">'1 rok'!$B$6:$AP$85</definedName>
    <definedName name="_xlnm.Print_Area" localSheetId="1">'2 rok'!$B$6:$AP$80</definedName>
    <definedName name="_xlnm.Print_Area" localSheetId="2">'3 rok'!$B$6:$AP$65</definedName>
    <definedName name="_xlnm.Print_Area" localSheetId="3">'4 rok'!$B$6:$AP$59</definedName>
    <definedName name="_xlnm.Print_Area" localSheetId="4">'5 rok'!$B$6:$AP$41</definedName>
    <definedName name="_xlnm.Print_Area" localSheetId="5">'statystyki (1-5 rok)'!#REF!</definedName>
  </definedNames>
  <calcPr fullCalcOnLoad="1"/>
</workbook>
</file>

<file path=xl/sharedStrings.xml><?xml version="1.0" encoding="utf-8"?>
<sst xmlns="http://schemas.openxmlformats.org/spreadsheetml/2006/main" count="1035" uniqueCount="251">
  <si>
    <t>samokształcenie</t>
  </si>
  <si>
    <t>forma zakończenia semestru</t>
  </si>
  <si>
    <t>punkty ECTS</t>
  </si>
  <si>
    <t>………………………………………………</t>
  </si>
  <si>
    <t>Sporządził</t>
  </si>
  <si>
    <t>data i podpis Dziekana Wydziału</t>
  </si>
  <si>
    <t>Przedmiot</t>
  </si>
  <si>
    <t>Uzgodniono z Samorządem</t>
  </si>
  <si>
    <t>ogólna liczba godzin dydaktycznych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</si>
  <si>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</si>
  <si>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</si>
  <si>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</si>
  <si>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</si>
  <si>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</si>
  <si>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</si>
  <si>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</si>
  <si>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</si>
  <si>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</si>
  <si>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</si>
  <si>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</si>
  <si>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</si>
  <si>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</si>
  <si>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</si>
  <si>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</si>
  <si>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</rPr>
      <t>Fizjoterapia</t>
    </r>
  </si>
  <si>
    <r>
      <t xml:space="preserve">Wydział </t>
    </r>
    <r>
      <rPr>
        <b/>
        <sz val="11"/>
        <rFont val="Arial"/>
        <family val="2"/>
      </rPr>
      <t>Nauk o Zdrowiu</t>
    </r>
  </si>
  <si>
    <r>
      <t xml:space="preserve">Rok studiów </t>
    </r>
    <r>
      <rPr>
        <b/>
        <sz val="11"/>
        <rFont val="Arial"/>
        <family val="2"/>
      </rPr>
      <t>1</t>
    </r>
  </si>
  <si>
    <r>
      <t xml:space="preserve">Forma studiów </t>
    </r>
    <r>
      <rPr>
        <b/>
        <sz val="11"/>
        <rFont val="Arial"/>
        <family val="2"/>
      </rPr>
      <t>stacjonarna</t>
    </r>
  </si>
  <si>
    <t>semestr zimowy - I</t>
  </si>
  <si>
    <t>semestr letni - II</t>
  </si>
  <si>
    <t>Lp.</t>
  </si>
  <si>
    <t>Anatomia prawidłowa człowieka 1</t>
  </si>
  <si>
    <t>Anatomia prawidłowa człowieka 2</t>
  </si>
  <si>
    <t>Biologia medyczna</t>
  </si>
  <si>
    <t>Biochemia</t>
  </si>
  <si>
    <t>Biofizyka</t>
  </si>
  <si>
    <t>zal / oc</t>
  </si>
  <si>
    <t>E</t>
  </si>
  <si>
    <t>Metodyka nauczania ruchu 1</t>
  </si>
  <si>
    <t>Metodyka nauczania ruchu 2</t>
  </si>
  <si>
    <t>Kinezyterapia 1</t>
  </si>
  <si>
    <t>Fizykoterapia 1</t>
  </si>
  <si>
    <t>Fizjoterapia ogólna 1</t>
  </si>
  <si>
    <t>Fizjoterapia ogólna 2</t>
  </si>
  <si>
    <t>Suma</t>
  </si>
  <si>
    <t>Technologia informacyjna</t>
  </si>
  <si>
    <t>Język obcy 1</t>
  </si>
  <si>
    <t>Język obcy 2</t>
  </si>
  <si>
    <t>zal</t>
  </si>
  <si>
    <t>2E</t>
  </si>
  <si>
    <t>1E</t>
  </si>
  <si>
    <t>3E</t>
  </si>
  <si>
    <t>semestr zimowy - III</t>
  </si>
  <si>
    <t>semestr letni - IV</t>
  </si>
  <si>
    <t>Patologia ogólna</t>
  </si>
  <si>
    <t>Kinezyterapia 3</t>
  </si>
  <si>
    <t>Kliniczne podstawy fizjoterapii w neurochirurgii</t>
  </si>
  <si>
    <t>Język obcy 3</t>
  </si>
  <si>
    <t>Język obcy 4</t>
  </si>
  <si>
    <t>Przedmiot wolnego wyboru 1</t>
  </si>
  <si>
    <t>Przedmiot wolnego wyboru 2</t>
  </si>
  <si>
    <t>4E</t>
  </si>
  <si>
    <r>
      <t xml:space="preserve">Rok studiów </t>
    </r>
    <r>
      <rPr>
        <b/>
        <sz val="11"/>
        <rFont val="Arial"/>
        <family val="2"/>
      </rPr>
      <t>3</t>
    </r>
  </si>
  <si>
    <t>semestr zimowy - V</t>
  </si>
  <si>
    <t>semestr letni - VI</t>
  </si>
  <si>
    <t>Kinezjologia</t>
  </si>
  <si>
    <t>Zaopatrzenie ortopedyczne</t>
  </si>
  <si>
    <t>Kliniczne podstawy fizjoterapii w psychiatrii</t>
  </si>
  <si>
    <t>Kliniczne podstawy fizjoterapii w geriatrii</t>
  </si>
  <si>
    <t>Kliniczne podstawy fizjoterapii w chirurgii</t>
  </si>
  <si>
    <t>Kliniczne podstawy fizjoterapii w ginekologii i położnictwie</t>
  </si>
  <si>
    <t>Kliniczne podstawy fizjoterapii w pediatrii i neurologii dziecięcej</t>
  </si>
  <si>
    <t>PLAN STUDIÓW na rok akademicki 2017/2018 uchwalony przez Radę Wydziału w dniu …………………..</t>
  </si>
  <si>
    <t>Zespół Programowy na kierunku Fizjoterapia</t>
  </si>
  <si>
    <t>ćwiczenia audytoryjne (CA)</t>
  </si>
  <si>
    <t>PLAN STUDIÓW na rok akademicki 2018/2019 uchwalony przez Radę Wydziału w dniu …………………..</t>
  </si>
  <si>
    <t>Kształcenie ruchowe - gry i zabawy ruchowe</t>
  </si>
  <si>
    <t>Kształcenie ruchowe - pływanie</t>
  </si>
  <si>
    <t>Wychowanie fizyczne 1</t>
  </si>
  <si>
    <t>Wychowanie fizyczne 2</t>
  </si>
  <si>
    <t>Wychowanie fizyczne 3</t>
  </si>
  <si>
    <t>Wychowanie fizyczne 4</t>
  </si>
  <si>
    <t>Kliniczne podstawy fizjoterapii w neurologii</t>
  </si>
  <si>
    <t>Rodzaj zajęć</t>
  </si>
  <si>
    <t>podstawowy</t>
  </si>
  <si>
    <t>kierunkowy</t>
  </si>
  <si>
    <t>e-learning (EL)</t>
  </si>
  <si>
    <r>
      <t xml:space="preserve">Rok studiów </t>
    </r>
    <r>
      <rPr>
        <b/>
        <sz val="11"/>
        <rFont val="Arial"/>
        <family val="2"/>
      </rPr>
      <t>2</t>
    </r>
  </si>
  <si>
    <r>
      <t xml:space="preserve">Studia </t>
    </r>
    <r>
      <rPr>
        <b/>
        <sz val="11"/>
        <rFont val="Arial"/>
        <family val="2"/>
      </rPr>
      <t>jednolite magisterskie</t>
    </r>
  </si>
  <si>
    <t>Anatomia rentgenowska</t>
  </si>
  <si>
    <t>Genetyka</t>
  </si>
  <si>
    <t>Fizjologia ogólna</t>
  </si>
  <si>
    <t>Ergonomia</t>
  </si>
  <si>
    <t>Pierwsza pomoc przedmedyczna</t>
  </si>
  <si>
    <t>Psychologia ogólna</t>
  </si>
  <si>
    <t>Psychologia kliniczna i psychoterapia</t>
  </si>
  <si>
    <t>Komunikacja interpersonalna</t>
  </si>
  <si>
    <t>Pedagogika ogólna</t>
  </si>
  <si>
    <t>Pedagogika specjalna</t>
  </si>
  <si>
    <t>Socjologia ogólna</t>
  </si>
  <si>
    <t>Socjologia niepełnosprawności</t>
  </si>
  <si>
    <t>Podstawy prawa</t>
  </si>
  <si>
    <t>Zdrowie publiczne</t>
  </si>
  <si>
    <t>Demografia i epidemiologia</t>
  </si>
  <si>
    <t>Filozofia</t>
  </si>
  <si>
    <t>Bioetyka</t>
  </si>
  <si>
    <t>Historia rehabilitacji</t>
  </si>
  <si>
    <t>Balneoklimatologia</t>
  </si>
  <si>
    <t>Fizjoprofilaktyka</t>
  </si>
  <si>
    <t>Promocja zdrowia</t>
  </si>
  <si>
    <t>Diagnostyka funkcjonalna w dysfunkcjach układu ruchu 1</t>
  </si>
  <si>
    <t>Diagnostyka funkcjonalna w chorobach wewnętrznych 1</t>
  </si>
  <si>
    <t>Diagnostyka funkcjonalna w wieku rozwojowym 1</t>
  </si>
  <si>
    <t>Praktyki</t>
  </si>
  <si>
    <t>Autorska oferta uczelni</t>
  </si>
  <si>
    <t>Praktyka asystencka/wdrożeniowa</t>
  </si>
  <si>
    <t>RAZEM</t>
  </si>
  <si>
    <t>PLAN STUDIÓW na rok akademicki 2021/2022 uchwalony przez Radę Wydziału w dniu …………………..</t>
  </si>
  <si>
    <r>
      <t xml:space="preserve">Rok studiów </t>
    </r>
    <r>
      <rPr>
        <b/>
        <sz val="11"/>
        <rFont val="Arial"/>
        <family val="2"/>
      </rPr>
      <t>4</t>
    </r>
  </si>
  <si>
    <t>PLAN STUDIÓW na rok akademicki 2020/2021 uchwalony przez Radę Wydziału w dniu …………………..</t>
  </si>
  <si>
    <r>
      <t xml:space="preserve">Rok studiów </t>
    </r>
    <r>
      <rPr>
        <b/>
        <sz val="11"/>
        <rFont val="Arial"/>
        <family val="2"/>
      </rPr>
      <t>5</t>
    </r>
  </si>
  <si>
    <t>semestr zimowy - IX</t>
  </si>
  <si>
    <t>semestr letni - X</t>
  </si>
  <si>
    <t>semestr zimowy - VII</t>
  </si>
  <si>
    <t>semestr letni - VIII</t>
  </si>
  <si>
    <t>Moduł podstawowych nauk medycznych</t>
  </si>
  <si>
    <t>Moduł nauk ogólnych z językiem obcym</t>
  </si>
  <si>
    <t>Moduł nauk w zakresie podstaw fizjoterapii</t>
  </si>
  <si>
    <t>Moduł nauk w zakresie fizjoterapii klinicznej</t>
  </si>
  <si>
    <t>Anatomia palpacyjna i funkcjonalna</t>
  </si>
  <si>
    <t>Fizjologia wysiłku fizycznego z diagnostyką fizjologiczną</t>
  </si>
  <si>
    <t>Farmakologia w fizjoterapii</t>
  </si>
  <si>
    <t>Biomechanika stosowana i kliniczna</t>
  </si>
  <si>
    <t>Kinezyterapia 2</t>
  </si>
  <si>
    <t>Fizykoterapia 2</t>
  </si>
  <si>
    <t>Fizykoterapia 3</t>
  </si>
  <si>
    <t>Masaż 2</t>
  </si>
  <si>
    <t>Masaż 1</t>
  </si>
  <si>
    <t>Protetyka i ortotyka</t>
  </si>
  <si>
    <t>Kliniczne podstawy fizjoterapii w ortopedii, traumatologii 1</t>
  </si>
  <si>
    <t>Kliniczne podstawy fizjoterapii w ortopedii, traumatologii 2</t>
  </si>
  <si>
    <t>Kliniczne podstawy fizjoterapii w reumatologii</t>
  </si>
  <si>
    <t>Kliniczne podstawy fizjoterapii w kardiologii</t>
  </si>
  <si>
    <t>Kliniczne podstawy fizjoterapii w kardiochirurgii</t>
  </si>
  <si>
    <t>Kliniczne podstawy fizjoterapii w pulmonologii 1</t>
  </si>
  <si>
    <t>Kliniczne podstawy fizjoterapii w pulmonologii 2</t>
  </si>
  <si>
    <t>Kliniczne podstawy fizjoterapii w intensywnej terapii</t>
  </si>
  <si>
    <t>Kliniczne podstawy fizjoterapii w onkologii i medycyny paliatywnej</t>
  </si>
  <si>
    <t>Fizjoterapia w ortopedii i traumatologii 1</t>
  </si>
  <si>
    <t>Fizjoterapia w reumatologii</t>
  </si>
  <si>
    <t>Fizjoterapia w neurologii 1</t>
  </si>
  <si>
    <t>Fizjoterapia w wieku rozwojowym 1</t>
  </si>
  <si>
    <t>Fizjoterapia w kardiologii</t>
  </si>
  <si>
    <t>Fizjoterapia w pulmonologii</t>
  </si>
  <si>
    <t>Fizjoterapia w pediatrii</t>
  </si>
  <si>
    <t>Fizjoterapia w geriatrii</t>
  </si>
  <si>
    <t>Fizjoterapia w psychiatrii</t>
  </si>
  <si>
    <t>Diagnostyka funkcjonalna w dysfunkcjach układu ruchu 2</t>
  </si>
  <si>
    <t>Diagnostyka funkcjonalna w chorobach wewnętrznych 2</t>
  </si>
  <si>
    <t>Diagnostyka funkcjonalna w wieku rozwojowym 2</t>
  </si>
  <si>
    <t>Praktyka w pracowni fizykoterapii i kinezyterapii</t>
  </si>
  <si>
    <t>Fizjologia bólu</t>
  </si>
  <si>
    <t>PLAN STUDIÓW na rok akademicki 2019/2020 uchwalony przez Radę Wydziału w dniu …………………..</t>
  </si>
  <si>
    <t>Język obcy 5</t>
  </si>
  <si>
    <t>Metodologia badań naukowych 1</t>
  </si>
  <si>
    <t>Statystyka</t>
  </si>
  <si>
    <t>Terapia manualna 1</t>
  </si>
  <si>
    <t>Terapia manualna 2</t>
  </si>
  <si>
    <t>Odnowa biologiczna</t>
  </si>
  <si>
    <t>Metody specjalne fizjoterapii 1</t>
  </si>
  <si>
    <t>Kliniczne podstawy fizjoterapii w medycynie sportowej</t>
  </si>
  <si>
    <t>Fizjoterapia w ortopedii i traumatologii 2</t>
  </si>
  <si>
    <t>Fizjoterapia w medycynie sportowej</t>
  </si>
  <si>
    <t>Fizjoterapia w neurologii 2</t>
  </si>
  <si>
    <t>Fizjoterapia w neurochirurgii</t>
  </si>
  <si>
    <t>Fizjoterapia w wieku rozwojowym 2</t>
  </si>
  <si>
    <t>Fizjoterapia w kardiochirurgii</t>
  </si>
  <si>
    <t>Fizjoterapia w chirurgii</t>
  </si>
  <si>
    <t>Fizjoterapia w ginekologii i położnictwie</t>
  </si>
  <si>
    <t>Fizjoterapia w onkologii i medycynie paliatywnej</t>
  </si>
  <si>
    <t>Programowanie rehabilitacji w dysfunkcjach układu ruchu 1</t>
  </si>
  <si>
    <t>Programowanie rehabilitacji w dysfunkcjach układu ruchu 2</t>
  </si>
  <si>
    <t>Programowanie rehabilitacji w chorobach wewnętrznych 1</t>
  </si>
  <si>
    <t>Programowanie rehabilitacji w wieku rozwojowym 1</t>
  </si>
  <si>
    <t>Praktyka w zakresie fizjoterapii klinicznej dzieci i osób dorosłych (w ortopedii, reumatologii, chorób wewnętrznych, pulmonologii, kardiologii, neurologii, onkologii)</t>
  </si>
  <si>
    <t>Kształcenie w zakresie specjalności (fizjoterapia pediatryczna, fizjoterapia geriatryczna, fizjoterapia w chorobach cywilizacyjnych)</t>
  </si>
  <si>
    <t>5E</t>
  </si>
  <si>
    <t>Dydaktyka fizjoterapii</t>
  </si>
  <si>
    <t>Metodologia badań naukowych 2</t>
  </si>
  <si>
    <t>Ekonomia i systemy ochrony zdrowia</t>
  </si>
  <si>
    <t>Zarządzanie i marketing</t>
  </si>
  <si>
    <t>Metody specjalne fizjoterapii 2</t>
  </si>
  <si>
    <t>Metody specjalne fizjoterapii 3</t>
  </si>
  <si>
    <t>Adaptowana aktywnośc fizyczna</t>
  </si>
  <si>
    <t>Sport osób z niepełnosprawnością</t>
  </si>
  <si>
    <t>Programowanie rehabilitacji w chorobach wewnętrznych 2</t>
  </si>
  <si>
    <t>Programowanie rehabilitacji w chorobach wewnętrznych 3</t>
  </si>
  <si>
    <t>Programowanie rehabilitacji w wieku rozwojowym 2</t>
  </si>
  <si>
    <t>Programowanie rehabilitacji w wieku rozwojowym 3</t>
  </si>
  <si>
    <t>Praktyka w zakresie fizjoterapii klinicznej (realizacja programów do wyboru)</t>
  </si>
  <si>
    <t>Praca magisterska</t>
  </si>
  <si>
    <t>Seminarium magisterskie 1</t>
  </si>
  <si>
    <t>Seminarium magisterskie 2</t>
  </si>
  <si>
    <t>Metody specjalne fizjoterapii 4</t>
  </si>
  <si>
    <t>Praktyka ciągła - wybieralna</t>
  </si>
  <si>
    <t>Seminarium magisterskie 3</t>
  </si>
  <si>
    <t>ROK</t>
  </si>
  <si>
    <t>MODUŁ/GRUPA PRZEDMIOTÓW</t>
  </si>
  <si>
    <t>ilość egzaminów</t>
  </si>
  <si>
    <t>OGÓŁEM</t>
  </si>
  <si>
    <t>OGÓŁEM (1-5 rok)  [ilość]</t>
  </si>
  <si>
    <t>OGÓŁEM (1-5 rok) [%]</t>
  </si>
  <si>
    <t>RAZEM [godziny]</t>
  </si>
  <si>
    <t>punkty ECTS [ilość]</t>
  </si>
  <si>
    <t>punkty ECTS %]</t>
  </si>
  <si>
    <t xml:space="preserve">Programowanie rehabilitacji w dysfunkcjach układu ruchu 3 </t>
  </si>
  <si>
    <t>Egzamin magisterski</t>
  </si>
  <si>
    <t>*</t>
  </si>
  <si>
    <t>Praca w zespole badawczym 1</t>
  </si>
  <si>
    <t>Praca w zespole badawczym 2</t>
  </si>
  <si>
    <t>Moduły wybieralne</t>
  </si>
  <si>
    <t>ECTS</t>
  </si>
  <si>
    <t>%</t>
  </si>
  <si>
    <t>godz.</t>
  </si>
  <si>
    <r>
      <t>Na podstawie zapisu ROZPORZĄDZENIA</t>
    </r>
    <r>
      <rPr>
        <sz val="10"/>
        <color indexed="8"/>
        <rFont val="MS Mincho"/>
        <family val="3"/>
      </rPr>
      <t> </t>
    </r>
    <r>
      <rPr>
        <sz val="10"/>
        <color indexed="8"/>
        <rFont val="Calibri"/>
        <family val="2"/>
      </rPr>
      <t>MINISTRA NAUKI I SZKOLNICTWA WYŻSZEGO z dnia 26 września 2016 r. w sprawie warunków prowadzenia studiów „Program studiów umożliwia studentowi wybór modułów zajęć, którym przypisano punkty ECTS w wymiarze nie mniejszym niż 30% liczby punktów ECTS” (§ 4.2)</t>
    </r>
  </si>
  <si>
    <t>Zajęcia wymagające bezpośredniego udziału nauczycieli akademickich i studentów</t>
  </si>
  <si>
    <t>Zajęcia bez kontaktu z nauczycielem</t>
  </si>
  <si>
    <t>Zajęcia z zakresu nauk podstawowych (w tym z obszaru nauk humanistycznych i społecznych)</t>
  </si>
  <si>
    <t>Na podstawie zapisów ROZPORZĄDZENIA MINISTRA NAUKI I SZKOLNICTWA WYŻSZEGO z dnia 26 września 2016 r. w sprawie warunków prowadzenia studiów (§ 4.1. ust. 7), program studiów dla kierunku studiów, poziomu i profilu kształcenia określa: „liczbę punktów ECTS, którą student musi uzyskać w ramach zajęć z obszarów nauk humanistycznych lub nauk społecznych, nie mniejszą niż 5 punktów ECTS, w przypadku kierunków studiów przypisanych do obszarów innych niż odpowiednio nauki humanistyczne lub nauki społeczne.</t>
  </si>
  <si>
    <t>Praktyka w zakresie fizjoterapii klinicznej dzieci i osób dorosłych</t>
  </si>
  <si>
    <t>Szczegóły realizacji poszczególnych etapów praktyki zawodowej, zostaną uregulowane zapisami w Regulaminie odbywania praktyki zawodowej dla kierunku fizjoterapia, w odniesieniu do obowiązujących zapisów legislacyjnych (ROZPORZĄDZENIE MINISTRA ZDROWIA z dnia 22 lutego 2017 r. w sprawie praktyki zawodowej realizowanej w ramach kształcenia fizjoterapeutów) i wewnętrznych uczelni.</t>
  </si>
  <si>
    <t>Wymiar praktyk zawodowych</t>
  </si>
  <si>
    <t>* - przedmioty, w ramach, których realizowane są efekty kształcenia związane ze zdobywaniem przez studenta pogłębionej wiedzy oraz umiejętności prowadzenia badań naukowych</t>
  </si>
  <si>
    <t>Przynajmniej 160 ECTS z zakresu fizjoterapii - na podstawie zapisów ustawy o zawodzie fizjoterapeuty z dnia 25 września 2015 r., art. 13.3, ust. 1.</t>
  </si>
  <si>
    <t>Moduły z zakresu fizjoterapii</t>
  </si>
  <si>
    <t>Moduły/przedmioty związane z prowadzeniem badań naukowych</t>
  </si>
  <si>
    <t xml:space="preserve">Realizacja studiów o profilu ogólnoakademickim wymaga by program studiów – obejmował moduły zajeść związane z prowadzonymi badaniami naukowymi w dziedzinie nauki lub sztuki związanej z tym kierunkiem studiów, którym przypisano punkty ECTS w wymiarze większym niż 50% liczby punktów ECTS, o której mowa w ust. 1 pkt 2 , służące zdobywaniu przez studenta pogłębionej wiedzy oraz umiejętności prowadzenia badań naukowych. Moduły (lub przedmioty) w ramach, których wprowadzone zostaną efekty kształcenia związane ze zdobywaniem przez studenta pogłębionej wiedzy oraz umiejętności prowadzenia badań naukowych w planie studiów oznaczono „*”.
</t>
  </si>
  <si>
    <t>Opracował: mgr inż. Sławomir Jarząb</t>
  </si>
  <si>
    <r>
      <t xml:space="preserve">Wydział </t>
    </r>
    <r>
      <rPr>
        <b/>
        <sz val="10"/>
        <rFont val="Calibri"/>
        <family val="2"/>
      </rPr>
      <t>Nauk o Zdrowiu</t>
    </r>
  </si>
  <si>
    <r>
      <t xml:space="preserve">Kierunek </t>
    </r>
    <r>
      <rPr>
        <b/>
        <sz val="10"/>
        <rFont val="Calibri"/>
        <family val="2"/>
      </rPr>
      <t>Fizjoterapia</t>
    </r>
  </si>
  <si>
    <r>
      <t xml:space="preserve">Forma studiów </t>
    </r>
    <r>
      <rPr>
        <b/>
        <sz val="10"/>
        <rFont val="Calibri"/>
        <family val="2"/>
      </rPr>
      <t>stacjonarna</t>
    </r>
  </si>
  <si>
    <r>
      <t xml:space="preserve">Studia </t>
    </r>
    <r>
      <rPr>
        <b/>
        <sz val="10"/>
        <rFont val="Calibri"/>
        <family val="2"/>
      </rPr>
      <t>jednolite magisterskie</t>
    </r>
  </si>
  <si>
    <t>Statystyki główne (cykl 2017-2022)</t>
  </si>
  <si>
    <t>Statystyki dodatkowe (cykl 2017-2022)</t>
  </si>
  <si>
    <t>1 rok</t>
  </si>
  <si>
    <t>2 rok</t>
  </si>
  <si>
    <t>3 rok</t>
  </si>
  <si>
    <t>4 rok</t>
  </si>
  <si>
    <t>5 rok</t>
  </si>
  <si>
    <t>Moduły zajęć o charakterze praktycznym</t>
  </si>
  <si>
    <t>Na podstawie zapisów ustawy o zawodzie fizjoterapeuty z dnia 25 września 2015 r., art. 13.3, ust. 1., określającej przynajmniej 160 ECTS treści z zakresu fizjoterapii - z czego nie mniej niż 50% punktów w ramach przedmiotów obejmujących formę praktyczną kształcenia (zgodnie z wytycznymi Zespołu Programowego na kierunku Fizjoterapia)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</si>
</sst>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1"/>
      <name val="Arial"/>
      <family val="2"/>
    </font>
    <font>
      <sz val="10"/>
      <color indexed="8"/>
      <name val="Calibri"/>
      <family val="2"/>
    </font>
    <font>
      <sz val="10"/>
      <color indexed="8"/>
      <name val="MS Mincho"/>
      <family val="3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1" fontId="0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textRotation="90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textRotation="90"/>
    </xf>
    <xf numFmtId="0" fontId="8" fillId="0" borderId="2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6" xfId="0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 wrapText="1" shrinkToFit="1"/>
      <protection/>
    </xf>
    <xf numFmtId="0" fontId="8" fillId="0" borderId="10" xfId="0" applyFont="1" applyBorder="1" applyAlignment="1" applyProtection="1">
      <alignment horizontal="left" vertical="center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vertical="center" wrapText="1" shrinkToFit="1"/>
      <protection/>
    </xf>
    <xf numFmtId="0" fontId="0" fillId="0" borderId="10" xfId="0" applyFont="1" applyFill="1" applyBorder="1" applyAlignment="1" applyProtection="1">
      <alignment horizontal="left" vertical="center" wrapText="1" shrinkToFit="1"/>
      <protection/>
    </xf>
    <xf numFmtId="0" fontId="0" fillId="0" borderId="19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1" fontId="0" fillId="0" borderId="2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33" borderId="34" xfId="0" applyFont="1" applyFill="1" applyBorder="1" applyAlignment="1">
      <alignment horizontal="left" vertical="center"/>
    </xf>
    <xf numFmtId="1" fontId="11" fillId="0" borderId="16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11" fillId="33" borderId="35" xfId="0" applyFont="1" applyFill="1" applyBorder="1" applyAlignment="1">
      <alignment horizontal="left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41" xfId="0" applyFont="1" applyFill="1" applyBorder="1" applyAlignment="1">
      <alignment horizontal="left" vertical="center"/>
    </xf>
    <xf numFmtId="1" fontId="11" fillId="0" borderId="42" xfId="0" applyNumberFormat="1" applyFont="1" applyBorder="1" applyAlignment="1">
      <alignment horizontal="center" vertical="center"/>
    </xf>
    <xf numFmtId="1" fontId="11" fillId="0" borderId="43" xfId="0" applyNumberFormat="1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right" vertical="center"/>
    </xf>
    <xf numFmtId="1" fontId="11" fillId="33" borderId="44" xfId="0" applyNumberFormat="1" applyFont="1" applyFill="1" applyBorder="1" applyAlignment="1">
      <alignment horizontal="center" vertical="center"/>
    </xf>
    <xf numFmtId="1" fontId="11" fillId="33" borderId="45" xfId="0" applyNumberFormat="1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left" vertical="center"/>
    </xf>
    <xf numFmtId="1" fontId="11" fillId="0" borderId="29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11" fillId="34" borderId="46" xfId="0" applyNumberFormat="1" applyFont="1" applyFill="1" applyBorder="1" applyAlignment="1">
      <alignment horizontal="center" vertical="center"/>
    </xf>
    <xf numFmtId="1" fontId="11" fillId="34" borderId="45" xfId="0" applyNumberFormat="1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48" xfId="0" applyNumberFormat="1" applyFont="1" applyBorder="1" applyAlignment="1">
      <alignment horizontal="center" vertical="center"/>
    </xf>
    <xf numFmtId="1" fontId="11" fillId="0" borderId="49" xfId="0" applyNumberFormat="1" applyFont="1" applyBorder="1" applyAlignment="1">
      <alignment horizontal="center" vertical="center"/>
    </xf>
    <xf numFmtId="1" fontId="11" fillId="33" borderId="46" xfId="0" applyNumberFormat="1" applyFont="1" applyFill="1" applyBorder="1" applyAlignment="1">
      <alignment horizontal="center" vertical="center"/>
    </xf>
    <xf numFmtId="1" fontId="11" fillId="0" borderId="50" xfId="0" applyNumberFormat="1" applyFont="1" applyBorder="1" applyAlignment="1">
      <alignment horizontal="center" vertical="center"/>
    </xf>
    <xf numFmtId="0" fontId="11" fillId="33" borderId="51" xfId="0" applyFont="1" applyFill="1" applyBorder="1" applyAlignment="1">
      <alignment horizontal="left" vertical="center"/>
    </xf>
    <xf numFmtId="0" fontId="11" fillId="34" borderId="52" xfId="0" applyFont="1" applyFill="1" applyBorder="1" applyAlignment="1">
      <alignment horizontal="center" textRotation="90"/>
    </xf>
    <xf numFmtId="0" fontId="11" fillId="34" borderId="53" xfId="0" applyFont="1" applyFill="1" applyBorder="1" applyAlignment="1">
      <alignment horizontal="center" textRotation="90"/>
    </xf>
    <xf numFmtId="0" fontId="12" fillId="34" borderId="53" xfId="0" applyFont="1" applyFill="1" applyBorder="1" applyAlignment="1">
      <alignment horizontal="center" textRotation="90"/>
    </xf>
    <xf numFmtId="0" fontId="11" fillId="34" borderId="40" xfId="0" applyFont="1" applyFill="1" applyBorder="1" applyAlignment="1">
      <alignment horizontal="center" textRotation="90"/>
    </xf>
    <xf numFmtId="1" fontId="11" fillId="0" borderId="0" xfId="0" applyNumberFormat="1" applyFont="1" applyAlignment="1">
      <alignment/>
    </xf>
    <xf numFmtId="0" fontId="14" fillId="34" borderId="47" xfId="0" applyFont="1" applyFill="1" applyBorder="1" applyAlignment="1">
      <alignment horizontal="left" vertical="center"/>
    </xf>
    <xf numFmtId="0" fontId="14" fillId="34" borderId="54" xfId="0" applyFont="1" applyFill="1" applyBorder="1" applyAlignment="1">
      <alignment horizontal="left" vertical="center"/>
    </xf>
    <xf numFmtId="164" fontId="11" fillId="33" borderId="46" xfId="0" applyNumberFormat="1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right" vertical="center"/>
    </xf>
    <xf numFmtId="2" fontId="11" fillId="33" borderId="46" xfId="0" applyNumberFormat="1" applyFont="1" applyFill="1" applyBorder="1" applyAlignment="1">
      <alignment horizontal="center" vertical="center"/>
    </xf>
    <xf numFmtId="1" fontId="11" fillId="33" borderId="47" xfId="0" applyNumberFormat="1" applyFont="1" applyFill="1" applyBorder="1" applyAlignment="1">
      <alignment horizontal="center" vertical="center"/>
    </xf>
    <xf numFmtId="164" fontId="11" fillId="33" borderId="47" xfId="0" applyNumberFormat="1" applyFont="1" applyFill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" fontId="11" fillId="0" borderId="55" xfId="0" applyNumberFormat="1" applyFont="1" applyBorder="1" applyAlignment="1">
      <alignment horizontal="center" vertical="center"/>
    </xf>
    <xf numFmtId="1" fontId="11" fillId="33" borderId="56" xfId="0" applyNumberFormat="1" applyFont="1" applyFill="1" applyBorder="1" applyAlignment="1">
      <alignment horizontal="center" vertical="center"/>
    </xf>
    <xf numFmtId="1" fontId="11" fillId="0" borderId="57" xfId="0" applyNumberFormat="1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58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1" fillId="0" borderId="59" xfId="0" applyNumberFormat="1" applyFont="1" applyBorder="1" applyAlignment="1">
      <alignment horizontal="center" vertical="center"/>
    </xf>
    <xf numFmtId="1" fontId="11" fillId="0" borderId="60" xfId="0" applyNumberFormat="1" applyFont="1" applyBorder="1" applyAlignment="1">
      <alignment horizontal="center" vertical="center"/>
    </xf>
    <xf numFmtId="1" fontId="11" fillId="34" borderId="56" xfId="0" applyNumberFormat="1" applyFont="1" applyFill="1" applyBorder="1" applyAlignment="1">
      <alignment horizontal="center" vertical="center"/>
    </xf>
    <xf numFmtId="2" fontId="11" fillId="0" borderId="35" xfId="0" applyNumberFormat="1" applyFont="1" applyBorder="1" applyAlignment="1">
      <alignment/>
    </xf>
    <xf numFmtId="2" fontId="11" fillId="0" borderId="41" xfId="0" applyNumberFormat="1" applyFont="1" applyBorder="1" applyAlignment="1">
      <alignment/>
    </xf>
    <xf numFmtId="2" fontId="11" fillId="0" borderId="34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33" borderId="61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2" fontId="11" fillId="33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" fontId="5" fillId="0" borderId="14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" fontId="5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8" fillId="0" borderId="0" xfId="0" applyFont="1" applyAlignment="1">
      <alignment/>
    </xf>
    <xf numFmtId="1" fontId="2" fillId="0" borderId="15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left" vertical="center" wrapText="1" shrinkToFit="1"/>
      <protection/>
    </xf>
    <xf numFmtId="0" fontId="8" fillId="0" borderId="24" xfId="0" applyFont="1" applyBorder="1" applyAlignment="1" applyProtection="1">
      <alignment horizontal="left" vertical="center" wrapText="1" shrinkToFit="1"/>
      <protection/>
    </xf>
    <xf numFmtId="0" fontId="8" fillId="0" borderId="37" xfId="0" applyFont="1" applyBorder="1" applyAlignment="1">
      <alignment horizontal="center" vertical="center"/>
    </xf>
    <xf numFmtId="0" fontId="8" fillId="0" borderId="65" xfId="0" applyFont="1" applyBorder="1" applyAlignment="1" applyProtection="1">
      <alignment horizontal="left" vertical="center" wrapText="1" shrinkToFit="1"/>
      <protection/>
    </xf>
    <xf numFmtId="0" fontId="8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1" fillId="0" borderId="10" xfId="0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2" fillId="34" borderId="10" xfId="0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right" vertical="center"/>
    </xf>
    <xf numFmtId="164" fontId="12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2" fillId="34" borderId="10" xfId="0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6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164" fontId="6" fillId="0" borderId="67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right" vertical="center"/>
    </xf>
    <xf numFmtId="0" fontId="9" fillId="0" borderId="67" xfId="0" applyFont="1" applyBorder="1" applyAlignment="1">
      <alignment horizontal="right" vertical="center"/>
    </xf>
    <xf numFmtId="0" fontId="9" fillId="0" borderId="54" xfId="0" applyFont="1" applyBorder="1" applyAlignment="1">
      <alignment horizontal="right" vertical="center"/>
    </xf>
    <xf numFmtId="0" fontId="2" fillId="0" borderId="47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68" xfId="0" applyFont="1" applyBorder="1" applyAlignment="1">
      <alignment horizontal="center" textRotation="90"/>
    </xf>
    <xf numFmtId="0" fontId="2" fillId="0" borderId="69" xfId="0" applyFont="1" applyBorder="1" applyAlignment="1">
      <alignment horizontal="center" textRotation="90"/>
    </xf>
    <xf numFmtId="0" fontId="2" fillId="0" borderId="70" xfId="0" applyFont="1" applyBorder="1" applyAlignment="1">
      <alignment horizontal="center" textRotation="90"/>
    </xf>
    <xf numFmtId="0" fontId="2" fillId="0" borderId="71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6" fillId="0" borderId="68" xfId="0" applyNumberFormat="1" applyFont="1" applyBorder="1" applyAlignment="1">
      <alignment horizontal="center" vertical="center"/>
    </xf>
    <xf numFmtId="164" fontId="6" fillId="0" borderId="72" xfId="0" applyNumberFormat="1" applyFont="1" applyBorder="1" applyAlignment="1">
      <alignment horizontal="center" vertical="center"/>
    </xf>
    <xf numFmtId="164" fontId="6" fillId="0" borderId="73" xfId="0" applyNumberFormat="1" applyFont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 textRotation="90"/>
    </xf>
    <xf numFmtId="0" fontId="15" fillId="34" borderId="71" xfId="0" applyFont="1" applyFill="1" applyBorder="1" applyAlignment="1">
      <alignment horizontal="center" vertical="center" textRotation="90"/>
    </xf>
    <xf numFmtId="0" fontId="15" fillId="34" borderId="61" xfId="0" applyFont="1" applyFill="1" applyBorder="1" applyAlignment="1">
      <alignment horizontal="center" vertical="center" textRotation="90"/>
    </xf>
    <xf numFmtId="0" fontId="15" fillId="34" borderId="70" xfId="0" applyFont="1" applyFill="1" applyBorder="1" applyAlignment="1">
      <alignment horizontal="center" vertical="center"/>
    </xf>
    <xf numFmtId="0" fontId="15" fillId="34" borderId="71" xfId="0" applyFont="1" applyFill="1" applyBorder="1" applyAlignment="1">
      <alignment horizontal="center" vertical="center"/>
    </xf>
    <xf numFmtId="0" fontId="15" fillId="34" borderId="6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676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2628900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3667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3676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2628900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3667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2628900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3667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1847850</xdr:colOff>
      <xdr:row>5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2400300</xdr:colOff>
      <xdr:row>5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Q85"/>
  <sheetViews>
    <sheetView showZeros="0" tabSelected="1" zoomScale="85" zoomScaleNormal="85" zoomScaleSheetLayoutView="100" zoomScalePageLayoutView="90" workbookViewId="0" topLeftCell="A14">
      <selection activeCell="D21" sqref="D21"/>
    </sheetView>
  </sheetViews>
  <sheetFormatPr defaultColWidth="8.8515625" defaultRowHeight="12.75"/>
  <cols>
    <col min="1" max="1" width="4.421875" style="0" customWidth="1"/>
    <col min="2" max="2" width="4.28125" style="0" customWidth="1"/>
    <col min="3" max="3" width="11.7109375" style="0" bestFit="1" customWidth="1"/>
    <col min="4" max="4" width="49.7109375" style="0" bestFit="1" customWidth="1"/>
    <col min="5" max="20" width="4.8515625" style="0" customWidth="1"/>
    <col min="21" max="21" width="6.140625" style="0" bestFit="1" customWidth="1"/>
    <col min="22" max="38" width="4.8515625" style="0" customWidth="1"/>
    <col min="39" max="39" width="6.140625" style="0" bestFit="1" customWidth="1"/>
    <col min="40" max="40" width="4.8515625" style="0" customWidth="1"/>
    <col min="41" max="42" width="5.7109375" style="0" customWidth="1"/>
  </cols>
  <sheetData>
    <row r="6" spans="2:42" s="3" customFormat="1" ht="19.5" customHeight="1">
      <c r="B6" s="234" t="s">
        <v>72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</row>
    <row r="7" spans="2:42" s="3" customFormat="1" ht="19.5" customHeight="1">
      <c r="B7" s="5"/>
      <c r="C7" s="4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9" s="4" customFormat="1" ht="15" customHeight="1">
      <c r="B9" s="4" t="s">
        <v>25</v>
      </c>
    </row>
    <row r="10" s="4" customFormat="1" ht="15" customHeight="1">
      <c r="B10" s="4" t="s">
        <v>24</v>
      </c>
    </row>
    <row r="11" s="4" customFormat="1" ht="15" customHeight="1">
      <c r="B11" s="4" t="s">
        <v>26</v>
      </c>
    </row>
    <row r="12" s="4" customFormat="1" ht="15" customHeight="1">
      <c r="B12" s="4" t="s">
        <v>27</v>
      </c>
    </row>
    <row r="13" spans="2:3" ht="15" customHeight="1">
      <c r="B13" s="4" t="s">
        <v>88</v>
      </c>
      <c r="C13" s="4"/>
    </row>
    <row r="15" ht="13.5" thickBot="1"/>
    <row r="16" spans="1:43" ht="17.25" customHeight="1" thickBot="1">
      <c r="A16" s="26"/>
      <c r="B16" s="214" t="s">
        <v>30</v>
      </c>
      <c r="C16" s="235" t="s">
        <v>83</v>
      </c>
      <c r="D16" s="216" t="s">
        <v>6</v>
      </c>
      <c r="E16" s="218" t="s">
        <v>28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20"/>
      <c r="W16" s="218" t="s">
        <v>29</v>
      </c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20"/>
      <c r="AO16" s="230" t="s">
        <v>9</v>
      </c>
      <c r="AP16" s="232" t="s">
        <v>10</v>
      </c>
      <c r="AQ16" s="26"/>
    </row>
    <row r="17" spans="1:43" ht="243" customHeight="1" thickBot="1">
      <c r="A17" s="26"/>
      <c r="B17" s="215"/>
      <c r="C17" s="236"/>
      <c r="D17" s="217"/>
      <c r="E17" s="7" t="s">
        <v>11</v>
      </c>
      <c r="F17" s="8" t="s">
        <v>12</v>
      </c>
      <c r="G17" s="9" t="s">
        <v>74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86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86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1"/>
      <c r="AP17" s="233"/>
      <c r="AQ17" s="26"/>
    </row>
    <row r="18" spans="1:43" ht="15" customHeight="1" thickBot="1">
      <c r="A18" s="173"/>
      <c r="B18" s="221" t="s">
        <v>125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3"/>
      <c r="AQ18" s="26"/>
    </row>
    <row r="19" spans="1:43" ht="15" customHeight="1">
      <c r="A19" s="173"/>
      <c r="B19" s="33">
        <v>1</v>
      </c>
      <c r="C19" s="51" t="s">
        <v>84</v>
      </c>
      <c r="D19" s="17" t="s">
        <v>31</v>
      </c>
      <c r="E19" s="40">
        <v>15</v>
      </c>
      <c r="F19" s="41"/>
      <c r="G19" s="41">
        <v>30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41">
        <v>15</v>
      </c>
      <c r="S19" s="10">
        <f>SUM(E19:P19)</f>
        <v>45</v>
      </c>
      <c r="T19" s="10">
        <f>SUM(E19:R19)</f>
        <v>60</v>
      </c>
      <c r="U19" s="42" t="s">
        <v>36</v>
      </c>
      <c r="V19" s="43">
        <f>TRUNC(T19/30)</f>
        <v>2</v>
      </c>
      <c r="W19" s="40"/>
      <c r="X19" s="13"/>
      <c r="Y19" s="44"/>
      <c r="Z19" s="13"/>
      <c r="AA19" s="13"/>
      <c r="AB19" s="13"/>
      <c r="AC19" s="13"/>
      <c r="AD19" s="13"/>
      <c r="AE19" s="12"/>
      <c r="AF19" s="12"/>
      <c r="AG19" s="12"/>
      <c r="AH19" s="12"/>
      <c r="AI19" s="12"/>
      <c r="AJ19" s="44"/>
      <c r="AK19" s="10">
        <f>SUM(W19:AH19)</f>
        <v>0</v>
      </c>
      <c r="AL19" s="10">
        <f>SUM(W19:AJ19)</f>
        <v>0</v>
      </c>
      <c r="AM19" s="45"/>
      <c r="AN19" s="62"/>
      <c r="AO19" s="63">
        <f>T19+AL19</f>
        <v>60</v>
      </c>
      <c r="AP19" s="11">
        <f>V19+AN19</f>
        <v>2</v>
      </c>
      <c r="AQ19" s="26"/>
    </row>
    <row r="20" spans="1:43" ht="15" customHeight="1">
      <c r="A20" s="173"/>
      <c r="B20" s="20">
        <v>2</v>
      </c>
      <c r="C20" s="52" t="s">
        <v>84</v>
      </c>
      <c r="D20" s="17" t="s">
        <v>32</v>
      </c>
      <c r="E20" s="28"/>
      <c r="F20" s="29"/>
      <c r="G20" s="2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9"/>
      <c r="S20" s="10">
        <f aca="true" t="shared" si="0" ref="S20:S27">SUM(E20:P20)</f>
        <v>0</v>
      </c>
      <c r="T20" s="6"/>
      <c r="U20" s="30"/>
      <c r="V20" s="43">
        <f aca="true" t="shared" si="1" ref="V20:V28">TRUNC(T20/30)</f>
        <v>0</v>
      </c>
      <c r="W20" s="28">
        <v>15</v>
      </c>
      <c r="X20" s="15"/>
      <c r="Y20" s="29">
        <v>30</v>
      </c>
      <c r="Z20" s="15"/>
      <c r="AA20" s="15"/>
      <c r="AB20" s="15"/>
      <c r="AC20" s="15"/>
      <c r="AD20" s="15"/>
      <c r="AE20" s="14"/>
      <c r="AF20" s="14"/>
      <c r="AG20" s="14"/>
      <c r="AH20" s="14"/>
      <c r="AI20" s="14"/>
      <c r="AJ20" s="29">
        <v>15</v>
      </c>
      <c r="AK20" s="10">
        <f>SUM(W20:AH20)</f>
        <v>45</v>
      </c>
      <c r="AL20" s="6">
        <f>SUM(W20:AJ20)</f>
        <v>60</v>
      </c>
      <c r="AM20" s="30" t="s">
        <v>37</v>
      </c>
      <c r="AN20" s="31">
        <f>TRUNC(AL20/30)</f>
        <v>2</v>
      </c>
      <c r="AO20" s="64">
        <f>T20+AL20</f>
        <v>60</v>
      </c>
      <c r="AP20" s="11">
        <f>V20+AN20</f>
        <v>2</v>
      </c>
      <c r="AQ20" s="26"/>
    </row>
    <row r="21" spans="1:43" ht="15" customHeight="1">
      <c r="A21" s="173" t="s">
        <v>217</v>
      </c>
      <c r="B21" s="20">
        <v>3</v>
      </c>
      <c r="C21" s="53" t="s">
        <v>84</v>
      </c>
      <c r="D21" s="18" t="s">
        <v>89</v>
      </c>
      <c r="E21" s="28"/>
      <c r="F21" s="29"/>
      <c r="G21" s="2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9"/>
      <c r="S21" s="10">
        <f t="shared" si="0"/>
        <v>0</v>
      </c>
      <c r="T21" s="6"/>
      <c r="U21" s="30"/>
      <c r="V21" s="43">
        <f t="shared" si="1"/>
        <v>0</v>
      </c>
      <c r="W21" s="28"/>
      <c r="X21" s="29">
        <v>20</v>
      </c>
      <c r="Y21" s="172"/>
      <c r="Z21" s="15"/>
      <c r="AA21" s="15"/>
      <c r="AB21" s="15"/>
      <c r="AC21" s="15"/>
      <c r="AD21" s="15"/>
      <c r="AE21" s="14"/>
      <c r="AF21" s="14"/>
      <c r="AG21" s="14"/>
      <c r="AH21" s="14"/>
      <c r="AI21" s="14"/>
      <c r="AJ21" s="29">
        <v>10</v>
      </c>
      <c r="AK21" s="10">
        <f aca="true" t="shared" si="2" ref="AK21:AK28">SUM(W21:AH21)</f>
        <v>20</v>
      </c>
      <c r="AL21" s="6">
        <f>SUM(W21:AJ21)</f>
        <v>30</v>
      </c>
      <c r="AM21" s="30" t="s">
        <v>36</v>
      </c>
      <c r="AN21" s="31">
        <f aca="true" t="shared" si="3" ref="AN21:AN36">TRUNC(AL21/30)</f>
        <v>1</v>
      </c>
      <c r="AO21" s="64">
        <f>T21+AL21</f>
        <v>30</v>
      </c>
      <c r="AP21" s="11">
        <f>V21+AN21</f>
        <v>1</v>
      </c>
      <c r="AQ21" s="26"/>
    </row>
    <row r="22" spans="1:43" ht="15" customHeight="1">
      <c r="A22" s="173" t="s">
        <v>217</v>
      </c>
      <c r="B22" s="20">
        <v>4</v>
      </c>
      <c r="C22" s="53" t="s">
        <v>84</v>
      </c>
      <c r="D22" s="18" t="s">
        <v>33</v>
      </c>
      <c r="E22" s="28">
        <v>10</v>
      </c>
      <c r="F22" s="29">
        <v>10</v>
      </c>
      <c r="G22" s="29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9">
        <v>10</v>
      </c>
      <c r="S22" s="10">
        <f t="shared" si="0"/>
        <v>20</v>
      </c>
      <c r="T22" s="6">
        <f aca="true" t="shared" si="4" ref="T22:T28">SUM(E22:R22)</f>
        <v>30</v>
      </c>
      <c r="U22" s="30" t="s">
        <v>36</v>
      </c>
      <c r="V22" s="43">
        <f t="shared" si="1"/>
        <v>1</v>
      </c>
      <c r="W22" s="28"/>
      <c r="X22" s="15"/>
      <c r="Y22" s="29"/>
      <c r="Z22" s="15"/>
      <c r="AA22" s="15"/>
      <c r="AB22" s="15"/>
      <c r="AC22" s="15"/>
      <c r="AD22" s="15"/>
      <c r="AE22" s="14"/>
      <c r="AF22" s="14"/>
      <c r="AG22" s="14"/>
      <c r="AH22" s="14"/>
      <c r="AI22" s="14"/>
      <c r="AJ22" s="29"/>
      <c r="AK22" s="10">
        <f t="shared" si="2"/>
        <v>0</v>
      </c>
      <c r="AL22" s="6">
        <f>SUM(W22:AJ22)</f>
        <v>0</v>
      </c>
      <c r="AM22" s="30"/>
      <c r="AN22" s="31">
        <f t="shared" si="3"/>
        <v>0</v>
      </c>
      <c r="AO22" s="64">
        <f>T22+AL22</f>
        <v>30</v>
      </c>
      <c r="AP22" s="11">
        <f>V22+AN22</f>
        <v>1</v>
      </c>
      <c r="AQ22" s="26"/>
    </row>
    <row r="23" spans="1:43" s="27" customFormat="1" ht="15" customHeight="1">
      <c r="A23" s="173" t="s">
        <v>217</v>
      </c>
      <c r="B23" s="33">
        <v>5</v>
      </c>
      <c r="C23" s="52" t="s">
        <v>84</v>
      </c>
      <c r="D23" s="18" t="s">
        <v>90</v>
      </c>
      <c r="E23" s="28">
        <v>15</v>
      </c>
      <c r="F23" s="15"/>
      <c r="G23" s="29"/>
      <c r="H23" s="15"/>
      <c r="I23" s="15"/>
      <c r="J23" s="15"/>
      <c r="K23" s="15"/>
      <c r="L23" s="15"/>
      <c r="M23" s="14"/>
      <c r="N23" s="14"/>
      <c r="O23" s="14"/>
      <c r="P23" s="14"/>
      <c r="Q23" s="14"/>
      <c r="R23" s="29">
        <v>10</v>
      </c>
      <c r="S23" s="10">
        <f t="shared" si="0"/>
        <v>15</v>
      </c>
      <c r="T23" s="6">
        <f>SUM(E23:R23)</f>
        <v>25</v>
      </c>
      <c r="U23" s="30" t="s">
        <v>36</v>
      </c>
      <c r="V23" s="43">
        <f>TRUNC(T23/25)</f>
        <v>1</v>
      </c>
      <c r="W23" s="28"/>
      <c r="X23" s="15"/>
      <c r="Y23" s="29"/>
      <c r="Z23" s="15"/>
      <c r="AA23" s="15"/>
      <c r="AB23" s="15"/>
      <c r="AC23" s="15"/>
      <c r="AD23" s="15"/>
      <c r="AE23" s="14"/>
      <c r="AF23" s="14"/>
      <c r="AG23" s="14"/>
      <c r="AH23" s="14"/>
      <c r="AI23" s="14"/>
      <c r="AJ23" s="29"/>
      <c r="AK23" s="10">
        <f t="shared" si="2"/>
        <v>0</v>
      </c>
      <c r="AL23" s="6">
        <f>SUM(W23:AJ23)</f>
        <v>0</v>
      </c>
      <c r="AM23" s="30"/>
      <c r="AN23" s="31">
        <f t="shared" si="3"/>
        <v>0</v>
      </c>
      <c r="AO23" s="64">
        <f>T23+AL23</f>
        <v>25</v>
      </c>
      <c r="AP23" s="11">
        <f>V23+AN23</f>
        <v>1</v>
      </c>
      <c r="AQ23" s="26"/>
    </row>
    <row r="24" spans="1:43" s="27" customFormat="1" ht="15" customHeight="1">
      <c r="A24" s="211" t="s">
        <v>217</v>
      </c>
      <c r="B24" s="20">
        <v>6</v>
      </c>
      <c r="C24" s="52" t="s">
        <v>84</v>
      </c>
      <c r="D24" s="18" t="s">
        <v>34</v>
      </c>
      <c r="E24" s="28">
        <v>15</v>
      </c>
      <c r="F24" s="29">
        <v>10</v>
      </c>
      <c r="G24" s="172"/>
      <c r="H24" s="15"/>
      <c r="I24" s="15"/>
      <c r="J24" s="15"/>
      <c r="K24" s="15"/>
      <c r="L24" s="15"/>
      <c r="M24" s="14"/>
      <c r="N24" s="14"/>
      <c r="O24" s="14"/>
      <c r="P24" s="14"/>
      <c r="Q24" s="14"/>
      <c r="R24" s="29">
        <v>25</v>
      </c>
      <c r="S24" s="10">
        <f t="shared" si="0"/>
        <v>25</v>
      </c>
      <c r="T24" s="6">
        <f>SUM(E24:R24)</f>
        <v>50</v>
      </c>
      <c r="U24" s="162" t="s">
        <v>37</v>
      </c>
      <c r="V24" s="43">
        <f>TRUNC(T24/25)</f>
        <v>2</v>
      </c>
      <c r="W24" s="28"/>
      <c r="X24" s="15"/>
      <c r="Y24" s="29"/>
      <c r="Z24" s="15"/>
      <c r="AA24" s="15"/>
      <c r="AB24" s="15"/>
      <c r="AC24" s="15"/>
      <c r="AD24" s="15"/>
      <c r="AE24" s="14"/>
      <c r="AF24" s="14"/>
      <c r="AG24" s="14"/>
      <c r="AH24" s="14"/>
      <c r="AI24" s="14"/>
      <c r="AJ24" s="29"/>
      <c r="AK24" s="10">
        <f t="shared" si="2"/>
        <v>0</v>
      </c>
      <c r="AL24" s="6">
        <f>SUM(W24:AJ24)</f>
        <v>0</v>
      </c>
      <c r="AM24" s="30"/>
      <c r="AN24" s="31">
        <f t="shared" si="3"/>
        <v>0</v>
      </c>
      <c r="AO24" s="64">
        <f>T24+AL24</f>
        <v>50</v>
      </c>
      <c r="AP24" s="11">
        <f>V24+AN24</f>
        <v>2</v>
      </c>
      <c r="AQ24" s="26"/>
    </row>
    <row r="25" spans="1:43" ht="15" customHeight="1">
      <c r="A25" s="211" t="s">
        <v>217</v>
      </c>
      <c r="B25" s="33">
        <v>7</v>
      </c>
      <c r="C25" s="53" t="s">
        <v>84</v>
      </c>
      <c r="D25" s="18" t="s">
        <v>91</v>
      </c>
      <c r="E25" s="28"/>
      <c r="F25" s="29"/>
      <c r="G25" s="2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9"/>
      <c r="S25" s="10">
        <f t="shared" si="0"/>
        <v>0</v>
      </c>
      <c r="T25" s="6"/>
      <c r="U25" s="42"/>
      <c r="V25" s="43">
        <f t="shared" si="1"/>
        <v>0</v>
      </c>
      <c r="W25" s="28">
        <v>30</v>
      </c>
      <c r="X25" s="15"/>
      <c r="Y25" s="29">
        <v>15</v>
      </c>
      <c r="Z25" s="15"/>
      <c r="AA25" s="15"/>
      <c r="AB25" s="15"/>
      <c r="AC25" s="15"/>
      <c r="AD25" s="15"/>
      <c r="AE25" s="14"/>
      <c r="AF25" s="14"/>
      <c r="AG25" s="14"/>
      <c r="AH25" s="14"/>
      <c r="AI25" s="14"/>
      <c r="AJ25" s="29">
        <v>15</v>
      </c>
      <c r="AK25" s="10">
        <f t="shared" si="2"/>
        <v>45</v>
      </c>
      <c r="AL25" s="6">
        <f>SUM(W25:AJ25)</f>
        <v>60</v>
      </c>
      <c r="AM25" s="30" t="s">
        <v>37</v>
      </c>
      <c r="AN25" s="31">
        <f t="shared" si="3"/>
        <v>2</v>
      </c>
      <c r="AO25" s="64">
        <f>T25+AL25</f>
        <v>60</v>
      </c>
      <c r="AP25" s="11">
        <f>V25+AN25</f>
        <v>2</v>
      </c>
      <c r="AQ25" s="26"/>
    </row>
    <row r="26" spans="1:43" ht="15" customHeight="1">
      <c r="A26" s="211" t="s">
        <v>217</v>
      </c>
      <c r="B26" s="20">
        <v>8</v>
      </c>
      <c r="C26" s="53" t="s">
        <v>84</v>
      </c>
      <c r="D26" s="18" t="s">
        <v>35</v>
      </c>
      <c r="E26" s="28">
        <v>15</v>
      </c>
      <c r="F26" s="29"/>
      <c r="G26" s="2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9">
        <v>10</v>
      </c>
      <c r="S26" s="10">
        <f t="shared" si="0"/>
        <v>15</v>
      </c>
      <c r="T26" s="6">
        <f t="shared" si="4"/>
        <v>25</v>
      </c>
      <c r="U26" s="42" t="s">
        <v>36</v>
      </c>
      <c r="V26" s="43">
        <f>TRUNC(T26/25)</f>
        <v>1</v>
      </c>
      <c r="W26" s="28"/>
      <c r="X26" s="15"/>
      <c r="Y26" s="29"/>
      <c r="Z26" s="15"/>
      <c r="AA26" s="15"/>
      <c r="AB26" s="15"/>
      <c r="AC26" s="15"/>
      <c r="AD26" s="15"/>
      <c r="AE26" s="14"/>
      <c r="AF26" s="14"/>
      <c r="AG26" s="14"/>
      <c r="AH26" s="14"/>
      <c r="AI26" s="14"/>
      <c r="AJ26" s="29"/>
      <c r="AK26" s="10">
        <f t="shared" si="2"/>
        <v>0</v>
      </c>
      <c r="AL26" s="6">
        <f>SUM(W26:AJ26)</f>
        <v>0</v>
      </c>
      <c r="AM26" s="30"/>
      <c r="AN26" s="31">
        <f t="shared" si="3"/>
        <v>0</v>
      </c>
      <c r="AO26" s="64">
        <f>T26+AL26</f>
        <v>25</v>
      </c>
      <c r="AP26" s="11">
        <f>V26+AN26</f>
        <v>1</v>
      </c>
      <c r="AQ26" s="26"/>
    </row>
    <row r="27" spans="1:43" ht="15" customHeight="1">
      <c r="A27" s="211" t="s">
        <v>217</v>
      </c>
      <c r="B27" s="33">
        <v>9</v>
      </c>
      <c r="C27" s="52" t="s">
        <v>84</v>
      </c>
      <c r="D27" s="17" t="s">
        <v>92</v>
      </c>
      <c r="E27" s="28"/>
      <c r="F27" s="29"/>
      <c r="G27" s="29"/>
      <c r="H27" s="14"/>
      <c r="I27" s="6"/>
      <c r="J27" s="14"/>
      <c r="K27" s="14"/>
      <c r="L27" s="14"/>
      <c r="M27" s="14"/>
      <c r="N27" s="14"/>
      <c r="O27" s="14"/>
      <c r="P27" s="14"/>
      <c r="Q27" s="14"/>
      <c r="R27" s="29"/>
      <c r="S27" s="10">
        <f t="shared" si="0"/>
        <v>0</v>
      </c>
      <c r="T27" s="6"/>
      <c r="U27" s="30"/>
      <c r="V27" s="43">
        <f t="shared" si="1"/>
        <v>0</v>
      </c>
      <c r="W27" s="28">
        <v>10</v>
      </c>
      <c r="X27" s="15"/>
      <c r="Y27" s="29">
        <v>5</v>
      </c>
      <c r="Z27" s="15"/>
      <c r="AA27" s="23">
        <v>10</v>
      </c>
      <c r="AB27" s="15"/>
      <c r="AC27" s="15"/>
      <c r="AD27" s="15"/>
      <c r="AE27" s="14"/>
      <c r="AF27" s="14"/>
      <c r="AG27" s="14"/>
      <c r="AH27" s="14"/>
      <c r="AI27" s="14"/>
      <c r="AJ27" s="29">
        <v>5</v>
      </c>
      <c r="AK27" s="10">
        <f t="shared" si="2"/>
        <v>25</v>
      </c>
      <c r="AL27" s="6">
        <f>SUM(W27:AJ27)</f>
        <v>30</v>
      </c>
      <c r="AM27" s="30" t="s">
        <v>36</v>
      </c>
      <c r="AN27" s="31">
        <f t="shared" si="3"/>
        <v>1</v>
      </c>
      <c r="AO27" s="64">
        <f>T27+AL27</f>
        <v>30</v>
      </c>
      <c r="AP27" s="11">
        <f>V27+AN27</f>
        <v>1</v>
      </c>
      <c r="AQ27" s="26"/>
    </row>
    <row r="28" spans="1:43" ht="15" customHeight="1" thickBot="1">
      <c r="A28" s="173"/>
      <c r="B28" s="33">
        <v>10</v>
      </c>
      <c r="C28" s="52" t="s">
        <v>84</v>
      </c>
      <c r="D28" s="17" t="s">
        <v>93</v>
      </c>
      <c r="E28" s="28"/>
      <c r="F28" s="29"/>
      <c r="G28" s="29"/>
      <c r="H28" s="14"/>
      <c r="I28" s="6">
        <v>25</v>
      </c>
      <c r="J28" s="14"/>
      <c r="K28" s="14"/>
      <c r="L28" s="14"/>
      <c r="M28" s="14"/>
      <c r="N28" s="14"/>
      <c r="O28" s="14"/>
      <c r="P28" s="14"/>
      <c r="Q28" s="14"/>
      <c r="R28" s="29">
        <v>5</v>
      </c>
      <c r="S28" s="10">
        <f>SUM(E28:P28)</f>
        <v>25</v>
      </c>
      <c r="T28" s="6">
        <f t="shared" si="4"/>
        <v>30</v>
      </c>
      <c r="U28" s="30" t="s">
        <v>36</v>
      </c>
      <c r="V28" s="43">
        <f t="shared" si="1"/>
        <v>1</v>
      </c>
      <c r="W28" s="28"/>
      <c r="X28" s="15"/>
      <c r="Y28" s="29"/>
      <c r="Z28" s="15"/>
      <c r="AA28" s="15"/>
      <c r="AB28" s="15"/>
      <c r="AC28" s="15"/>
      <c r="AD28" s="15"/>
      <c r="AE28" s="14"/>
      <c r="AF28" s="14"/>
      <c r="AG28" s="14"/>
      <c r="AH28" s="14"/>
      <c r="AI28" s="14"/>
      <c r="AJ28" s="29"/>
      <c r="AK28" s="10">
        <f t="shared" si="2"/>
        <v>0</v>
      </c>
      <c r="AL28" s="6">
        <f>SUM(W28:AJ28)</f>
        <v>0</v>
      </c>
      <c r="AM28" s="30"/>
      <c r="AN28" s="31">
        <f t="shared" si="3"/>
        <v>0</v>
      </c>
      <c r="AO28" s="64">
        <f>T28+AL28</f>
        <v>30</v>
      </c>
      <c r="AP28" s="11">
        <f>V28+AN28</f>
        <v>1</v>
      </c>
      <c r="AQ28" s="26"/>
    </row>
    <row r="29" spans="1:43" ht="15" customHeight="1" thickBot="1">
      <c r="A29" s="173"/>
      <c r="B29" s="224" t="s">
        <v>44</v>
      </c>
      <c r="C29" s="225"/>
      <c r="D29" s="226"/>
      <c r="E29" s="16">
        <f>SUM(E19:E28)</f>
        <v>70</v>
      </c>
      <c r="F29" s="16">
        <f aca="true" t="shared" si="5" ref="F29:V29">SUM(F19:F28)</f>
        <v>20</v>
      </c>
      <c r="G29" s="16">
        <f t="shared" si="5"/>
        <v>30</v>
      </c>
      <c r="H29" s="16">
        <f t="shared" si="5"/>
        <v>0</v>
      </c>
      <c r="I29" s="16">
        <f t="shared" si="5"/>
        <v>25</v>
      </c>
      <c r="J29" s="16">
        <f t="shared" si="5"/>
        <v>0</v>
      </c>
      <c r="K29" s="16">
        <f t="shared" si="5"/>
        <v>0</v>
      </c>
      <c r="L29" s="16">
        <f t="shared" si="5"/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  <c r="P29" s="16">
        <f t="shared" si="5"/>
        <v>0</v>
      </c>
      <c r="Q29" s="16">
        <f t="shared" si="5"/>
        <v>0</v>
      </c>
      <c r="R29" s="16">
        <f t="shared" si="5"/>
        <v>75</v>
      </c>
      <c r="S29" s="16">
        <f>SUM(S19:S28)</f>
        <v>145</v>
      </c>
      <c r="T29" s="16">
        <f t="shared" si="5"/>
        <v>220</v>
      </c>
      <c r="U29" s="16" t="s">
        <v>50</v>
      </c>
      <c r="V29" s="16">
        <f t="shared" si="5"/>
        <v>8</v>
      </c>
      <c r="W29" s="16">
        <f>SUM(W19:W28)</f>
        <v>55</v>
      </c>
      <c r="X29" s="16">
        <f>SUM(X19:X28)</f>
        <v>20</v>
      </c>
      <c r="Y29" s="16">
        <f>SUM(Y19:Y28)</f>
        <v>50</v>
      </c>
      <c r="Z29" s="16">
        <f>SUM(Z19:Z28)</f>
        <v>0</v>
      </c>
      <c r="AA29" s="16">
        <f>SUM(AA19:AA28)</f>
        <v>10</v>
      </c>
      <c r="AB29" s="16">
        <f>SUM(AB19:AB28)</f>
        <v>0</v>
      </c>
      <c r="AC29" s="16">
        <f>SUM(AC19:AC28)</f>
        <v>0</v>
      </c>
      <c r="AD29" s="16">
        <f>SUM(AD19:AD28)</f>
        <v>0</v>
      </c>
      <c r="AE29" s="16">
        <f>SUM(AE19:AE28)</f>
        <v>0</v>
      </c>
      <c r="AF29" s="16">
        <f>SUM(AF19:AF28)</f>
        <v>0</v>
      </c>
      <c r="AG29" s="16">
        <f>SUM(AG19:AG28)</f>
        <v>0</v>
      </c>
      <c r="AH29" s="16">
        <f>SUM(AH19:AH28)</f>
        <v>0</v>
      </c>
      <c r="AI29" s="16">
        <f>SUM(AI19:AI28)</f>
        <v>0</v>
      </c>
      <c r="AJ29" s="16">
        <f>SUM(AJ19:AJ28)</f>
        <v>45</v>
      </c>
      <c r="AK29" s="16">
        <f>SUM(AK19:AK28)</f>
        <v>135</v>
      </c>
      <c r="AL29" s="16">
        <f>SUM(AL19:AL28)</f>
        <v>180</v>
      </c>
      <c r="AM29" s="16" t="s">
        <v>49</v>
      </c>
      <c r="AN29" s="16">
        <f>SUM(AN19:AN28)</f>
        <v>6</v>
      </c>
      <c r="AO29" s="16">
        <f>SUM(AO19:AO28)</f>
        <v>400</v>
      </c>
      <c r="AP29" s="16">
        <f>SUM(AP19:AP28)</f>
        <v>14</v>
      </c>
      <c r="AQ29" s="26"/>
    </row>
    <row r="30" spans="1:43" ht="15" customHeight="1" thickBot="1">
      <c r="A30" s="173"/>
      <c r="B30" s="221" t="s">
        <v>126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3"/>
      <c r="AQ30" s="26"/>
    </row>
    <row r="31" spans="1:43" ht="15" customHeight="1">
      <c r="A31" s="173"/>
      <c r="B31" s="20">
        <v>11</v>
      </c>
      <c r="C31" s="49" t="s">
        <v>85</v>
      </c>
      <c r="D31" s="19" t="s">
        <v>46</v>
      </c>
      <c r="E31" s="22"/>
      <c r="F31" s="23"/>
      <c r="G31" s="6"/>
      <c r="H31" s="6"/>
      <c r="I31" s="6"/>
      <c r="J31" s="6"/>
      <c r="K31" s="6"/>
      <c r="L31" s="6"/>
      <c r="M31" s="6"/>
      <c r="N31" s="6">
        <v>30</v>
      </c>
      <c r="O31" s="6"/>
      <c r="P31" s="6"/>
      <c r="Q31" s="6"/>
      <c r="R31" s="6">
        <v>30</v>
      </c>
      <c r="S31" s="6">
        <f>SUM(E31:P31)</f>
        <v>30</v>
      </c>
      <c r="T31" s="6">
        <f>SUM(E31:R31)</f>
        <v>60</v>
      </c>
      <c r="U31" s="30" t="s">
        <v>36</v>
      </c>
      <c r="V31" s="25">
        <f>TRUNC(T31/25)</f>
        <v>2</v>
      </c>
      <c r="W31" s="23"/>
      <c r="X31" s="23"/>
      <c r="Y31" s="23"/>
      <c r="Z31" s="23"/>
      <c r="AA31" s="23"/>
      <c r="AB31" s="23"/>
      <c r="AC31" s="23"/>
      <c r="AD31" s="23"/>
      <c r="AE31" s="6"/>
      <c r="AF31" s="6"/>
      <c r="AG31" s="6"/>
      <c r="AH31" s="6"/>
      <c r="AI31" s="6"/>
      <c r="AJ31" s="6"/>
      <c r="AK31" s="6">
        <f>SUM(W31:AH31)</f>
        <v>0</v>
      </c>
      <c r="AL31" s="6">
        <f>SUM(W31:AJ31)</f>
        <v>0</v>
      </c>
      <c r="AM31" s="38"/>
      <c r="AN31" s="25">
        <f>TRUNC(AL31/30)</f>
        <v>0</v>
      </c>
      <c r="AO31" s="11">
        <f>T31+AL31</f>
        <v>60</v>
      </c>
      <c r="AP31" s="11">
        <f>V31+AN31</f>
        <v>2</v>
      </c>
      <c r="AQ31" s="26"/>
    </row>
    <row r="32" spans="1:43" ht="15" customHeight="1">
      <c r="A32" s="173"/>
      <c r="B32" s="20">
        <v>12</v>
      </c>
      <c r="C32" s="66" t="s">
        <v>85</v>
      </c>
      <c r="D32" s="19" t="s">
        <v>47</v>
      </c>
      <c r="E32" s="22"/>
      <c r="F32" s="2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f aca="true" t="shared" si="6" ref="S32:S46">SUM(E32:P32)</f>
        <v>0</v>
      </c>
      <c r="T32" s="6">
        <f>SUM(E32:R32)</f>
        <v>0</v>
      </c>
      <c r="U32" s="38"/>
      <c r="V32" s="25">
        <f>TRUNC(T32/25)</f>
        <v>0</v>
      </c>
      <c r="W32" s="23"/>
      <c r="X32" s="23"/>
      <c r="Y32" s="23"/>
      <c r="Z32" s="23"/>
      <c r="AA32" s="23"/>
      <c r="AB32" s="23"/>
      <c r="AC32" s="23"/>
      <c r="AD32" s="23"/>
      <c r="AE32" s="6"/>
      <c r="AF32" s="6">
        <v>30</v>
      </c>
      <c r="AG32" s="6"/>
      <c r="AH32" s="6"/>
      <c r="AI32" s="6"/>
      <c r="AJ32" s="6">
        <v>30</v>
      </c>
      <c r="AK32" s="6">
        <f>SUM(W32:AH32)</f>
        <v>30</v>
      </c>
      <c r="AL32" s="6">
        <f>SUM(W32:AJ32)</f>
        <v>60</v>
      </c>
      <c r="AM32" s="38" t="s">
        <v>36</v>
      </c>
      <c r="AN32" s="25">
        <f>TRUNC(AL32/30)</f>
        <v>2</v>
      </c>
      <c r="AO32" s="67">
        <f>T32+AL32</f>
        <v>60</v>
      </c>
      <c r="AP32" s="67">
        <f>V32+AN32</f>
        <v>2</v>
      </c>
      <c r="AQ32" s="26"/>
    </row>
    <row r="33" spans="1:43" ht="15" customHeight="1">
      <c r="A33" s="173"/>
      <c r="B33" s="33">
        <v>13</v>
      </c>
      <c r="C33" s="52" t="s">
        <v>85</v>
      </c>
      <c r="D33" s="17" t="s">
        <v>78</v>
      </c>
      <c r="E33" s="40"/>
      <c r="F33" s="41"/>
      <c r="G33" s="41"/>
      <c r="H33" s="12"/>
      <c r="I33" s="12"/>
      <c r="J33" s="12"/>
      <c r="K33" s="12"/>
      <c r="L33" s="12"/>
      <c r="M33" s="12"/>
      <c r="N33" s="12"/>
      <c r="O33" s="12"/>
      <c r="P33" s="41"/>
      <c r="Q33" s="12"/>
      <c r="R33" s="41"/>
      <c r="S33" s="6">
        <f t="shared" si="6"/>
        <v>0</v>
      </c>
      <c r="T33" s="10"/>
      <c r="U33" s="42"/>
      <c r="V33" s="65"/>
      <c r="W33" s="40"/>
      <c r="X33" s="41"/>
      <c r="Y33" s="41"/>
      <c r="Z33" s="12"/>
      <c r="AA33" s="12"/>
      <c r="AB33" s="12"/>
      <c r="AC33" s="12"/>
      <c r="AD33" s="12"/>
      <c r="AE33" s="12"/>
      <c r="AF33" s="12"/>
      <c r="AG33" s="12"/>
      <c r="AH33" s="41">
        <v>15</v>
      </c>
      <c r="AI33" s="12"/>
      <c r="AJ33" s="41"/>
      <c r="AK33" s="6">
        <f aca="true" t="shared" si="7" ref="AK33:AK46">SUM(W33:AH33)</f>
        <v>15</v>
      </c>
      <c r="AL33" s="10">
        <f>SUM(W33:AJ33)</f>
        <v>15</v>
      </c>
      <c r="AM33" s="42" t="s">
        <v>36</v>
      </c>
      <c r="AN33" s="65"/>
      <c r="AO33" s="11">
        <f>T33+AL33</f>
        <v>15</v>
      </c>
      <c r="AP33" s="46">
        <f>V33+AN33</f>
        <v>0</v>
      </c>
      <c r="AQ33" s="26"/>
    </row>
    <row r="34" spans="1:43" ht="15" customHeight="1">
      <c r="A34" s="173" t="s">
        <v>217</v>
      </c>
      <c r="B34" s="20">
        <v>14</v>
      </c>
      <c r="C34" s="53" t="s">
        <v>84</v>
      </c>
      <c r="D34" s="50" t="s">
        <v>94</v>
      </c>
      <c r="E34" s="28">
        <v>10</v>
      </c>
      <c r="F34" s="29">
        <v>6</v>
      </c>
      <c r="G34" s="29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9">
        <v>9</v>
      </c>
      <c r="S34" s="6">
        <f t="shared" si="6"/>
        <v>16</v>
      </c>
      <c r="T34" s="6">
        <f>SUM(E34:R34)</f>
        <v>25</v>
      </c>
      <c r="U34" s="30" t="s">
        <v>36</v>
      </c>
      <c r="V34" s="43">
        <f>TRUNC(T34/25)</f>
        <v>1</v>
      </c>
      <c r="W34" s="28"/>
      <c r="X34" s="15"/>
      <c r="Y34" s="29"/>
      <c r="Z34" s="15"/>
      <c r="AA34" s="15"/>
      <c r="AB34" s="15"/>
      <c r="AC34" s="15"/>
      <c r="AD34" s="15"/>
      <c r="AE34" s="14"/>
      <c r="AF34" s="14"/>
      <c r="AG34" s="14"/>
      <c r="AH34" s="14"/>
      <c r="AI34" s="14"/>
      <c r="AJ34" s="29"/>
      <c r="AK34" s="6">
        <f t="shared" si="7"/>
        <v>0</v>
      </c>
      <c r="AL34" s="6">
        <f>SUM(W34:AJ34)</f>
        <v>0</v>
      </c>
      <c r="AM34" s="30"/>
      <c r="AN34" s="31">
        <f t="shared" si="3"/>
        <v>0</v>
      </c>
      <c r="AO34" s="64">
        <f>T34+AL34</f>
        <v>25</v>
      </c>
      <c r="AP34" s="11">
        <f>V34+AN34</f>
        <v>1</v>
      </c>
      <c r="AQ34" s="26"/>
    </row>
    <row r="35" spans="1:43" ht="15" customHeight="1">
      <c r="A35" s="173" t="s">
        <v>217</v>
      </c>
      <c r="B35" s="20">
        <v>15</v>
      </c>
      <c r="C35" s="53" t="s">
        <v>84</v>
      </c>
      <c r="D35" s="50" t="s">
        <v>95</v>
      </c>
      <c r="E35" s="28"/>
      <c r="F35" s="29"/>
      <c r="G35" s="29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9"/>
      <c r="S35" s="6">
        <f t="shared" si="6"/>
        <v>0</v>
      </c>
      <c r="T35" s="6"/>
      <c r="U35" s="30"/>
      <c r="V35" s="43"/>
      <c r="W35" s="28">
        <v>10</v>
      </c>
      <c r="X35" s="29"/>
      <c r="Y35" s="29">
        <v>6</v>
      </c>
      <c r="Z35" s="15"/>
      <c r="AA35" s="15"/>
      <c r="AB35" s="15"/>
      <c r="AC35" s="15"/>
      <c r="AD35" s="15"/>
      <c r="AE35" s="14"/>
      <c r="AF35" s="14"/>
      <c r="AG35" s="14"/>
      <c r="AH35" s="14"/>
      <c r="AI35" s="14"/>
      <c r="AJ35" s="29">
        <v>9</v>
      </c>
      <c r="AK35" s="6">
        <f t="shared" si="7"/>
        <v>16</v>
      </c>
      <c r="AL35" s="6">
        <f>SUM(W35:AJ35)</f>
        <v>25</v>
      </c>
      <c r="AM35" s="30" t="s">
        <v>36</v>
      </c>
      <c r="AN35" s="31">
        <f>TRUNC(AL35/25)</f>
        <v>1</v>
      </c>
      <c r="AO35" s="64">
        <f>T35+AL35</f>
        <v>25</v>
      </c>
      <c r="AP35" s="171">
        <f>V35+AN35</f>
        <v>1</v>
      </c>
      <c r="AQ35" s="26"/>
    </row>
    <row r="36" spans="1:43" ht="15" customHeight="1">
      <c r="A36" s="173"/>
      <c r="B36" s="33">
        <v>16</v>
      </c>
      <c r="C36" s="53" t="s">
        <v>84</v>
      </c>
      <c r="D36" s="50" t="s">
        <v>96</v>
      </c>
      <c r="E36" s="28"/>
      <c r="F36" s="29"/>
      <c r="G36" s="29">
        <v>15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9">
        <v>10</v>
      </c>
      <c r="S36" s="6">
        <f t="shared" si="6"/>
        <v>15</v>
      </c>
      <c r="T36" s="6">
        <f>SUM(E36:R36)</f>
        <v>25</v>
      </c>
      <c r="U36" s="30" t="s">
        <v>36</v>
      </c>
      <c r="V36" s="43">
        <f aca="true" t="shared" si="8" ref="V36:V41">TRUNC(T36/25)</f>
        <v>1</v>
      </c>
      <c r="W36" s="28"/>
      <c r="X36" s="29"/>
      <c r="Y36" s="29"/>
      <c r="Z36" s="15"/>
      <c r="AA36" s="15"/>
      <c r="AB36" s="15"/>
      <c r="AC36" s="15"/>
      <c r="AD36" s="15"/>
      <c r="AE36" s="14"/>
      <c r="AF36" s="14"/>
      <c r="AG36" s="14"/>
      <c r="AH36" s="14"/>
      <c r="AI36" s="14"/>
      <c r="AJ36" s="29"/>
      <c r="AK36" s="6">
        <f t="shared" si="7"/>
        <v>0</v>
      </c>
      <c r="AL36" s="6">
        <f>SUM(W36:AJ36)</f>
        <v>0</v>
      </c>
      <c r="AM36" s="30"/>
      <c r="AN36" s="31">
        <f t="shared" si="3"/>
        <v>0</v>
      </c>
      <c r="AO36" s="64">
        <f>T36+AL36</f>
        <v>25</v>
      </c>
      <c r="AP36" s="11">
        <f>V36+AN36</f>
        <v>1</v>
      </c>
      <c r="AQ36" s="26"/>
    </row>
    <row r="37" spans="1:43" ht="15" customHeight="1">
      <c r="A37" s="173" t="s">
        <v>217</v>
      </c>
      <c r="B37" s="20">
        <v>17</v>
      </c>
      <c r="C37" s="49" t="s">
        <v>84</v>
      </c>
      <c r="D37" s="19" t="s">
        <v>97</v>
      </c>
      <c r="E37" s="28">
        <v>15</v>
      </c>
      <c r="F37" s="29"/>
      <c r="G37" s="29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9">
        <v>10</v>
      </c>
      <c r="S37" s="6">
        <f t="shared" si="6"/>
        <v>15</v>
      </c>
      <c r="T37" s="6">
        <f>SUM(E37:R37)</f>
        <v>25</v>
      </c>
      <c r="U37" s="30" t="s">
        <v>36</v>
      </c>
      <c r="V37" s="43">
        <f t="shared" si="8"/>
        <v>1</v>
      </c>
      <c r="W37" s="28"/>
      <c r="X37" s="15"/>
      <c r="Y37" s="29"/>
      <c r="Z37" s="15"/>
      <c r="AA37" s="15"/>
      <c r="AB37" s="15"/>
      <c r="AC37" s="15"/>
      <c r="AD37" s="15"/>
      <c r="AE37" s="14"/>
      <c r="AF37" s="14"/>
      <c r="AG37" s="14"/>
      <c r="AH37" s="14"/>
      <c r="AI37" s="14"/>
      <c r="AJ37" s="29"/>
      <c r="AK37" s="6">
        <f t="shared" si="7"/>
        <v>0</v>
      </c>
      <c r="AL37" s="6">
        <f>SUM(W37:AJ37)</f>
        <v>0</v>
      </c>
      <c r="AM37" s="30"/>
      <c r="AN37" s="31">
        <f>TRUNC(AL37/30)</f>
        <v>0</v>
      </c>
      <c r="AO37" s="68">
        <f>T37+AL37</f>
        <v>25</v>
      </c>
      <c r="AP37" s="11">
        <f>V37+AN37</f>
        <v>1</v>
      </c>
      <c r="AQ37" s="26"/>
    </row>
    <row r="38" spans="1:43" ht="15" customHeight="1">
      <c r="A38" s="211" t="s">
        <v>217</v>
      </c>
      <c r="B38" s="20">
        <v>18</v>
      </c>
      <c r="C38" s="49" t="s">
        <v>84</v>
      </c>
      <c r="D38" s="19" t="s">
        <v>98</v>
      </c>
      <c r="E38" s="28">
        <v>15</v>
      </c>
      <c r="F38" s="29"/>
      <c r="G38" s="29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9">
        <v>10</v>
      </c>
      <c r="S38" s="6">
        <f t="shared" si="6"/>
        <v>15</v>
      </c>
      <c r="T38" s="6">
        <f>SUM(E38:R38)</f>
        <v>25</v>
      </c>
      <c r="U38" s="30" t="s">
        <v>36</v>
      </c>
      <c r="V38" s="43">
        <f t="shared" si="8"/>
        <v>1</v>
      </c>
      <c r="W38" s="28"/>
      <c r="X38" s="15"/>
      <c r="Y38" s="29"/>
      <c r="Z38" s="15"/>
      <c r="AA38" s="15"/>
      <c r="AB38" s="15"/>
      <c r="AC38" s="15"/>
      <c r="AD38" s="15"/>
      <c r="AE38" s="14"/>
      <c r="AF38" s="14"/>
      <c r="AG38" s="14"/>
      <c r="AH38" s="14"/>
      <c r="AI38" s="14"/>
      <c r="AJ38" s="29"/>
      <c r="AK38" s="6">
        <f t="shared" si="7"/>
        <v>0</v>
      </c>
      <c r="AL38" s="6">
        <f aca="true" t="shared" si="9" ref="AL38:AL46">SUM(W38:AJ38)</f>
        <v>0</v>
      </c>
      <c r="AM38" s="30"/>
      <c r="AN38" s="31">
        <f aca="true" t="shared" si="10" ref="AN38:AN46">TRUNC(AL38/30)</f>
        <v>0</v>
      </c>
      <c r="AO38" s="68">
        <f aca="true" t="shared" si="11" ref="AO38:AO45">T38+AL38</f>
        <v>25</v>
      </c>
      <c r="AP38" s="11">
        <f aca="true" t="shared" si="12" ref="AP38:AP45">V38+AN38</f>
        <v>1</v>
      </c>
      <c r="AQ38" s="26"/>
    </row>
    <row r="39" spans="1:43" ht="15" customHeight="1">
      <c r="A39" s="211" t="s">
        <v>217</v>
      </c>
      <c r="B39" s="20">
        <v>19</v>
      </c>
      <c r="C39" s="49" t="s">
        <v>84</v>
      </c>
      <c r="D39" s="19" t="s">
        <v>99</v>
      </c>
      <c r="E39" s="28">
        <v>15</v>
      </c>
      <c r="F39" s="29"/>
      <c r="G39" s="29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9">
        <v>10</v>
      </c>
      <c r="S39" s="6">
        <f t="shared" si="6"/>
        <v>15</v>
      </c>
      <c r="T39" s="6">
        <f>SUM(E39:R39)</f>
        <v>25</v>
      </c>
      <c r="U39" s="30" t="s">
        <v>36</v>
      </c>
      <c r="V39" s="43">
        <f t="shared" si="8"/>
        <v>1</v>
      </c>
      <c r="W39" s="28"/>
      <c r="X39" s="15"/>
      <c r="Y39" s="29"/>
      <c r="Z39" s="15"/>
      <c r="AA39" s="15"/>
      <c r="AB39" s="15"/>
      <c r="AC39" s="15"/>
      <c r="AD39" s="15"/>
      <c r="AE39" s="14"/>
      <c r="AF39" s="14"/>
      <c r="AG39" s="14"/>
      <c r="AH39" s="14"/>
      <c r="AI39" s="14"/>
      <c r="AJ39" s="29"/>
      <c r="AK39" s="6">
        <f t="shared" si="7"/>
        <v>0</v>
      </c>
      <c r="AL39" s="6">
        <f t="shared" si="9"/>
        <v>0</v>
      </c>
      <c r="AM39" s="30"/>
      <c r="AN39" s="31">
        <f t="shared" si="10"/>
        <v>0</v>
      </c>
      <c r="AO39" s="68">
        <f t="shared" si="11"/>
        <v>25</v>
      </c>
      <c r="AP39" s="11">
        <f t="shared" si="12"/>
        <v>1</v>
      </c>
      <c r="AQ39" s="26"/>
    </row>
    <row r="40" spans="1:43" ht="15" customHeight="1">
      <c r="A40" s="211" t="s">
        <v>217</v>
      </c>
      <c r="B40" s="33">
        <v>20</v>
      </c>
      <c r="C40" s="49" t="s">
        <v>84</v>
      </c>
      <c r="D40" s="19" t="s">
        <v>100</v>
      </c>
      <c r="E40" s="28">
        <v>10</v>
      </c>
      <c r="F40" s="173"/>
      <c r="G40" s="29">
        <v>6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9">
        <v>9</v>
      </c>
      <c r="S40" s="6">
        <f t="shared" si="6"/>
        <v>16</v>
      </c>
      <c r="T40" s="6">
        <f>SUM(E40:R40)</f>
        <v>25</v>
      </c>
      <c r="U40" s="30" t="s">
        <v>36</v>
      </c>
      <c r="V40" s="43">
        <f t="shared" si="8"/>
        <v>1</v>
      </c>
      <c r="W40" s="28"/>
      <c r="X40" s="15"/>
      <c r="Y40" s="29"/>
      <c r="Z40" s="15"/>
      <c r="AA40" s="15"/>
      <c r="AB40" s="15"/>
      <c r="AC40" s="15"/>
      <c r="AD40" s="15"/>
      <c r="AE40" s="14"/>
      <c r="AF40" s="14"/>
      <c r="AG40" s="14"/>
      <c r="AH40" s="14"/>
      <c r="AI40" s="14"/>
      <c r="AJ40" s="29"/>
      <c r="AK40" s="6">
        <f t="shared" si="7"/>
        <v>0</v>
      </c>
      <c r="AL40" s="6">
        <f t="shared" si="9"/>
        <v>0</v>
      </c>
      <c r="AM40" s="30"/>
      <c r="AN40" s="31">
        <f t="shared" si="10"/>
        <v>0</v>
      </c>
      <c r="AO40" s="68">
        <f t="shared" si="11"/>
        <v>25</v>
      </c>
      <c r="AP40" s="11">
        <f t="shared" si="12"/>
        <v>1</v>
      </c>
      <c r="AQ40" s="26"/>
    </row>
    <row r="41" spans="1:43" ht="15" customHeight="1">
      <c r="A41" s="173"/>
      <c r="B41" s="20">
        <v>21</v>
      </c>
      <c r="C41" s="49" t="s">
        <v>84</v>
      </c>
      <c r="D41" s="19" t="s">
        <v>101</v>
      </c>
      <c r="E41" s="28">
        <v>15</v>
      </c>
      <c r="F41" s="29">
        <v>10</v>
      </c>
      <c r="G41" s="17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9">
        <v>25</v>
      </c>
      <c r="S41" s="6">
        <f t="shared" si="6"/>
        <v>25</v>
      </c>
      <c r="T41" s="6">
        <f>SUM(E41:R41)</f>
        <v>50</v>
      </c>
      <c r="U41" s="30" t="s">
        <v>36</v>
      </c>
      <c r="V41" s="43">
        <f t="shared" si="8"/>
        <v>2</v>
      </c>
      <c r="W41" s="28"/>
      <c r="X41" s="15"/>
      <c r="Y41" s="29"/>
      <c r="Z41" s="15"/>
      <c r="AA41" s="15"/>
      <c r="AB41" s="15"/>
      <c r="AC41" s="15"/>
      <c r="AD41" s="15"/>
      <c r="AE41" s="14"/>
      <c r="AF41" s="14"/>
      <c r="AG41" s="14"/>
      <c r="AH41" s="14"/>
      <c r="AI41" s="14"/>
      <c r="AJ41" s="29"/>
      <c r="AK41" s="6">
        <f t="shared" si="7"/>
        <v>0</v>
      </c>
      <c r="AL41" s="6">
        <f t="shared" si="9"/>
        <v>0</v>
      </c>
      <c r="AM41" s="30"/>
      <c r="AN41" s="31">
        <f t="shared" si="10"/>
        <v>0</v>
      </c>
      <c r="AO41" s="68">
        <f t="shared" si="11"/>
        <v>50</v>
      </c>
      <c r="AP41" s="11">
        <f t="shared" si="12"/>
        <v>2</v>
      </c>
      <c r="AQ41" s="26"/>
    </row>
    <row r="42" spans="1:43" ht="15" customHeight="1">
      <c r="A42" s="211" t="s">
        <v>217</v>
      </c>
      <c r="B42" s="20">
        <v>22</v>
      </c>
      <c r="C42" s="49" t="s">
        <v>84</v>
      </c>
      <c r="D42" s="161" t="s">
        <v>102</v>
      </c>
      <c r="E42" s="28"/>
      <c r="F42" s="29"/>
      <c r="G42" s="29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9"/>
      <c r="S42" s="6">
        <f t="shared" si="6"/>
        <v>0</v>
      </c>
      <c r="T42" s="6"/>
      <c r="U42" s="30"/>
      <c r="V42" s="43"/>
      <c r="W42" s="174">
        <v>15</v>
      </c>
      <c r="X42" s="160">
        <v>10</v>
      </c>
      <c r="Y42" s="29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29">
        <v>25</v>
      </c>
      <c r="AK42" s="6">
        <f t="shared" si="7"/>
        <v>25</v>
      </c>
      <c r="AL42" s="6">
        <f>SUM(W42:AJ42)</f>
        <v>50</v>
      </c>
      <c r="AM42" s="30" t="s">
        <v>36</v>
      </c>
      <c r="AN42" s="43">
        <f>TRUNC(AL42/25)</f>
        <v>2</v>
      </c>
      <c r="AO42" s="68">
        <f t="shared" si="11"/>
        <v>50</v>
      </c>
      <c r="AP42" s="11">
        <f t="shared" si="12"/>
        <v>2</v>
      </c>
      <c r="AQ42" s="26"/>
    </row>
    <row r="43" spans="1:43" ht="15" customHeight="1">
      <c r="A43" s="173" t="s">
        <v>217</v>
      </c>
      <c r="B43" s="20">
        <v>23</v>
      </c>
      <c r="C43" s="49" t="s">
        <v>84</v>
      </c>
      <c r="D43" s="19" t="s">
        <v>103</v>
      </c>
      <c r="E43" s="28">
        <v>15</v>
      </c>
      <c r="F43" s="29"/>
      <c r="G43" s="29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9">
        <v>10</v>
      </c>
      <c r="S43" s="6">
        <f t="shared" si="6"/>
        <v>15</v>
      </c>
      <c r="T43" s="6">
        <f>SUM(E43:R43)</f>
        <v>25</v>
      </c>
      <c r="U43" s="30" t="s">
        <v>36</v>
      </c>
      <c r="V43" s="43">
        <f>TRUNC(T43/25)</f>
        <v>1</v>
      </c>
      <c r="W43" s="28"/>
      <c r="X43" s="29"/>
      <c r="Y43" s="2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29"/>
      <c r="AK43" s="6">
        <f t="shared" si="7"/>
        <v>0</v>
      </c>
      <c r="AL43" s="6">
        <f>SUM(W43:AJ43)</f>
        <v>0</v>
      </c>
      <c r="AM43" s="30"/>
      <c r="AN43" s="43">
        <f>TRUNC(AL43/30)</f>
        <v>0</v>
      </c>
      <c r="AO43" s="68">
        <f t="shared" si="11"/>
        <v>25</v>
      </c>
      <c r="AP43" s="11">
        <f t="shared" si="12"/>
        <v>1</v>
      </c>
      <c r="AQ43" s="26"/>
    </row>
    <row r="44" spans="1:43" ht="15" customHeight="1">
      <c r="A44" s="173"/>
      <c r="B44" s="33">
        <v>24</v>
      </c>
      <c r="C44" s="49" t="s">
        <v>84</v>
      </c>
      <c r="D44" s="19" t="s">
        <v>104</v>
      </c>
      <c r="E44" s="28">
        <v>15</v>
      </c>
      <c r="F44" s="29"/>
      <c r="G44" s="29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9">
        <v>10</v>
      </c>
      <c r="S44" s="6">
        <f t="shared" si="6"/>
        <v>15</v>
      </c>
      <c r="T44" s="6">
        <f>SUM(E44:R44)</f>
        <v>25</v>
      </c>
      <c r="U44" s="30" t="s">
        <v>36</v>
      </c>
      <c r="V44" s="43">
        <f>TRUNC(T44/25)</f>
        <v>1</v>
      </c>
      <c r="W44" s="28"/>
      <c r="X44" s="29"/>
      <c r="Y44" s="2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29"/>
      <c r="AK44" s="6">
        <f t="shared" si="7"/>
        <v>0</v>
      </c>
      <c r="AL44" s="6">
        <f>SUM(W44:AJ44)</f>
        <v>0</v>
      </c>
      <c r="AM44" s="30"/>
      <c r="AN44" s="43">
        <f>TRUNC(AL44/30)</f>
        <v>0</v>
      </c>
      <c r="AO44" s="68">
        <f>T44+AL44</f>
        <v>25</v>
      </c>
      <c r="AP44" s="11">
        <f>V44+AN44</f>
        <v>1</v>
      </c>
      <c r="AQ44" s="26"/>
    </row>
    <row r="45" spans="1:43" ht="15" customHeight="1">
      <c r="A45" s="173"/>
      <c r="B45" s="20">
        <v>25</v>
      </c>
      <c r="C45" s="49" t="s">
        <v>84</v>
      </c>
      <c r="D45" s="19" t="s">
        <v>105</v>
      </c>
      <c r="E45" s="28">
        <v>15</v>
      </c>
      <c r="F45" s="29"/>
      <c r="G45" s="29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9">
        <v>10</v>
      </c>
      <c r="S45" s="6">
        <f t="shared" si="6"/>
        <v>15</v>
      </c>
      <c r="T45" s="6">
        <f>SUM(E45:R45)</f>
        <v>25</v>
      </c>
      <c r="U45" s="30" t="s">
        <v>36</v>
      </c>
      <c r="V45" s="43">
        <f>TRUNC(T45/25)</f>
        <v>1</v>
      </c>
      <c r="W45" s="28"/>
      <c r="X45" s="29"/>
      <c r="Y45" s="29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29"/>
      <c r="AK45" s="6">
        <f t="shared" si="7"/>
        <v>0</v>
      </c>
      <c r="AL45" s="6">
        <f>SUM(W45:AJ45)</f>
        <v>0</v>
      </c>
      <c r="AM45" s="30"/>
      <c r="AN45" s="43">
        <f>TRUNC(AL45/30)</f>
        <v>0</v>
      </c>
      <c r="AO45" s="68">
        <f t="shared" si="11"/>
        <v>25</v>
      </c>
      <c r="AP45" s="11">
        <f t="shared" si="12"/>
        <v>1</v>
      </c>
      <c r="AQ45" s="26"/>
    </row>
    <row r="46" spans="1:43" ht="15" customHeight="1" thickBot="1">
      <c r="A46" s="173" t="s">
        <v>217</v>
      </c>
      <c r="B46" s="20">
        <v>26</v>
      </c>
      <c r="C46" s="49" t="s">
        <v>84</v>
      </c>
      <c r="D46" s="19" t="s">
        <v>106</v>
      </c>
      <c r="E46" s="28">
        <v>15</v>
      </c>
      <c r="F46" s="29"/>
      <c r="G46" s="29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9">
        <v>10</v>
      </c>
      <c r="S46" s="6">
        <f t="shared" si="6"/>
        <v>15</v>
      </c>
      <c r="T46" s="6">
        <f>SUM(E46:R46)</f>
        <v>25</v>
      </c>
      <c r="U46" s="30" t="s">
        <v>36</v>
      </c>
      <c r="V46" s="43">
        <f>TRUNC(T46/25)</f>
        <v>1</v>
      </c>
      <c r="W46" s="28"/>
      <c r="X46" s="29"/>
      <c r="Y46" s="29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29"/>
      <c r="AK46" s="6">
        <f t="shared" si="7"/>
        <v>0</v>
      </c>
      <c r="AL46" s="6">
        <f t="shared" si="9"/>
        <v>0</v>
      </c>
      <c r="AM46" s="30"/>
      <c r="AN46" s="43">
        <f t="shared" si="10"/>
        <v>0</v>
      </c>
      <c r="AO46" s="68">
        <f>T46+AL46</f>
        <v>25</v>
      </c>
      <c r="AP46" s="11">
        <f>V46+AN46</f>
        <v>1</v>
      </c>
      <c r="AQ46" s="26"/>
    </row>
    <row r="47" spans="1:43" ht="15" customHeight="1" thickBot="1">
      <c r="A47" s="173"/>
      <c r="B47" s="224" t="s">
        <v>44</v>
      </c>
      <c r="C47" s="225"/>
      <c r="D47" s="226"/>
      <c r="E47" s="16">
        <f>SUM(E31:E46)</f>
        <v>140</v>
      </c>
      <c r="F47" s="16">
        <f aca="true" t="shared" si="13" ref="F47:AP47">SUM(F31:F46)</f>
        <v>16</v>
      </c>
      <c r="G47" s="16">
        <f t="shared" si="13"/>
        <v>21</v>
      </c>
      <c r="H47" s="16">
        <f t="shared" si="13"/>
        <v>0</v>
      </c>
      <c r="I47" s="16">
        <f t="shared" si="13"/>
        <v>0</v>
      </c>
      <c r="J47" s="16">
        <f t="shared" si="13"/>
        <v>0</v>
      </c>
      <c r="K47" s="16">
        <f t="shared" si="13"/>
        <v>0</v>
      </c>
      <c r="L47" s="16">
        <f t="shared" si="13"/>
        <v>0</v>
      </c>
      <c r="M47" s="16">
        <f t="shared" si="13"/>
        <v>0</v>
      </c>
      <c r="N47" s="16">
        <f t="shared" si="13"/>
        <v>30</v>
      </c>
      <c r="O47" s="16">
        <f t="shared" si="13"/>
        <v>0</v>
      </c>
      <c r="P47" s="16">
        <f t="shared" si="13"/>
        <v>0</v>
      </c>
      <c r="Q47" s="16">
        <f t="shared" si="13"/>
        <v>0</v>
      </c>
      <c r="R47" s="16">
        <f t="shared" si="13"/>
        <v>153</v>
      </c>
      <c r="S47" s="16">
        <f t="shared" si="13"/>
        <v>207</v>
      </c>
      <c r="T47" s="16">
        <f t="shared" si="13"/>
        <v>360</v>
      </c>
      <c r="U47" s="16"/>
      <c r="V47" s="16">
        <f t="shared" si="13"/>
        <v>14</v>
      </c>
      <c r="W47" s="16">
        <f t="shared" si="13"/>
        <v>25</v>
      </c>
      <c r="X47" s="16">
        <f t="shared" si="13"/>
        <v>10</v>
      </c>
      <c r="Y47" s="16">
        <f t="shared" si="13"/>
        <v>6</v>
      </c>
      <c r="Z47" s="16">
        <f t="shared" si="13"/>
        <v>0</v>
      </c>
      <c r="AA47" s="16">
        <f t="shared" si="13"/>
        <v>0</v>
      </c>
      <c r="AB47" s="16">
        <f t="shared" si="13"/>
        <v>0</v>
      </c>
      <c r="AC47" s="16">
        <f t="shared" si="13"/>
        <v>0</v>
      </c>
      <c r="AD47" s="16">
        <f t="shared" si="13"/>
        <v>0</v>
      </c>
      <c r="AE47" s="16">
        <f t="shared" si="13"/>
        <v>0</v>
      </c>
      <c r="AF47" s="16">
        <f t="shared" si="13"/>
        <v>30</v>
      </c>
      <c r="AG47" s="16">
        <f t="shared" si="13"/>
        <v>0</v>
      </c>
      <c r="AH47" s="16">
        <f t="shared" si="13"/>
        <v>15</v>
      </c>
      <c r="AI47" s="16">
        <f t="shared" si="13"/>
        <v>0</v>
      </c>
      <c r="AJ47" s="16">
        <f t="shared" si="13"/>
        <v>64</v>
      </c>
      <c r="AK47" s="16">
        <f t="shared" si="13"/>
        <v>86</v>
      </c>
      <c r="AL47" s="16">
        <f t="shared" si="13"/>
        <v>150</v>
      </c>
      <c r="AM47" s="16"/>
      <c r="AN47" s="16">
        <f t="shared" si="13"/>
        <v>5</v>
      </c>
      <c r="AO47" s="16">
        <f>SUM(AO31:AO46)</f>
        <v>510</v>
      </c>
      <c r="AP47" s="16">
        <f t="shared" si="13"/>
        <v>19</v>
      </c>
      <c r="AQ47" s="26"/>
    </row>
    <row r="48" spans="1:43" ht="15" customHeight="1" thickBot="1">
      <c r="A48" s="173"/>
      <c r="B48" s="221" t="s">
        <v>127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3"/>
      <c r="AQ48" s="26"/>
    </row>
    <row r="49" spans="1:43" ht="15" customHeight="1">
      <c r="A49" s="173" t="s">
        <v>217</v>
      </c>
      <c r="B49" s="20">
        <v>27</v>
      </c>
      <c r="C49" s="53" t="s">
        <v>85</v>
      </c>
      <c r="D49" s="18" t="s">
        <v>42</v>
      </c>
      <c r="E49" s="22">
        <v>20</v>
      </c>
      <c r="F49" s="173"/>
      <c r="G49" s="29">
        <v>25</v>
      </c>
      <c r="H49" s="6"/>
      <c r="I49" s="6"/>
      <c r="J49" s="6"/>
      <c r="K49" s="6"/>
      <c r="L49" s="6"/>
      <c r="M49" s="6"/>
      <c r="N49" s="6"/>
      <c r="O49" s="6"/>
      <c r="P49" s="29"/>
      <c r="Q49" s="6"/>
      <c r="R49" s="29">
        <v>30</v>
      </c>
      <c r="S49" s="6">
        <f>SUM(E49:P49)</f>
        <v>45</v>
      </c>
      <c r="T49" s="6">
        <f>SUM(E49:R49)</f>
        <v>75</v>
      </c>
      <c r="U49" s="30" t="s">
        <v>36</v>
      </c>
      <c r="V49" s="32">
        <f>TRUNC(T49/25)</f>
        <v>3</v>
      </c>
      <c r="W49" s="28"/>
      <c r="X49" s="29"/>
      <c r="Y49" s="29"/>
      <c r="Z49" s="15"/>
      <c r="AA49" s="15"/>
      <c r="AB49" s="15"/>
      <c r="AC49" s="15"/>
      <c r="AD49" s="15"/>
      <c r="AE49" s="14"/>
      <c r="AF49" s="14"/>
      <c r="AG49" s="14"/>
      <c r="AH49" s="29"/>
      <c r="AI49" s="14"/>
      <c r="AJ49" s="29"/>
      <c r="AK49" s="6">
        <f>SUM(W49:AH49)</f>
        <v>0</v>
      </c>
      <c r="AL49" s="6">
        <f>SUM(W49:AJ49)</f>
        <v>0</v>
      </c>
      <c r="AM49" s="30"/>
      <c r="AN49" s="32"/>
      <c r="AO49" s="11">
        <f>T49+AL49</f>
        <v>75</v>
      </c>
      <c r="AP49" s="11">
        <f>V49+AN49</f>
        <v>3</v>
      </c>
      <c r="AQ49" s="26"/>
    </row>
    <row r="50" spans="1:43" ht="15" customHeight="1">
      <c r="A50" s="173" t="s">
        <v>217</v>
      </c>
      <c r="B50" s="20">
        <v>28</v>
      </c>
      <c r="C50" s="49" t="s">
        <v>85</v>
      </c>
      <c r="D50" s="19" t="s">
        <v>43</v>
      </c>
      <c r="E50" s="70"/>
      <c r="F50" s="29"/>
      <c r="G50" s="29"/>
      <c r="H50" s="14"/>
      <c r="I50" s="14"/>
      <c r="J50" s="14"/>
      <c r="K50" s="14"/>
      <c r="L50" s="14"/>
      <c r="M50" s="14"/>
      <c r="N50" s="14"/>
      <c r="O50" s="14"/>
      <c r="P50" s="29"/>
      <c r="Q50" s="14"/>
      <c r="R50" s="29"/>
      <c r="S50" s="6">
        <f aca="true" t="shared" si="14" ref="S50:S61">SUM(E50:P50)</f>
        <v>0</v>
      </c>
      <c r="T50" s="6">
        <f>SUM(E50:R50)</f>
        <v>0</v>
      </c>
      <c r="U50" s="30"/>
      <c r="V50" s="32">
        <f>TRUNC(T50/30)</f>
        <v>0</v>
      </c>
      <c r="W50" s="28"/>
      <c r="X50" s="173"/>
      <c r="Y50" s="29">
        <v>15</v>
      </c>
      <c r="Z50" s="15"/>
      <c r="AA50" s="15"/>
      <c r="AB50" s="15"/>
      <c r="AC50" s="15"/>
      <c r="AD50" s="15"/>
      <c r="AE50" s="14"/>
      <c r="AF50" s="14"/>
      <c r="AG50" s="14"/>
      <c r="AH50" s="29"/>
      <c r="AI50" s="14"/>
      <c r="AJ50" s="29">
        <v>10</v>
      </c>
      <c r="AK50" s="6">
        <f>SUM(W50:AH50)</f>
        <v>15</v>
      </c>
      <c r="AL50" s="6">
        <f>SUM(W50:AJ50)</f>
        <v>25</v>
      </c>
      <c r="AM50" s="30" t="s">
        <v>36</v>
      </c>
      <c r="AN50" s="32">
        <f>TRUNC(AL50/25)</f>
        <v>1</v>
      </c>
      <c r="AO50" s="67">
        <f>T50+AL50</f>
        <v>25</v>
      </c>
      <c r="AP50" s="67">
        <f>V50+AN50</f>
        <v>1</v>
      </c>
      <c r="AQ50" s="26"/>
    </row>
    <row r="51" spans="1:43" ht="15" customHeight="1">
      <c r="A51" s="173"/>
      <c r="B51" s="33">
        <v>29</v>
      </c>
      <c r="C51" s="52" t="s">
        <v>85</v>
      </c>
      <c r="D51" s="18" t="s">
        <v>38</v>
      </c>
      <c r="E51" s="22">
        <v>10</v>
      </c>
      <c r="F51" s="29"/>
      <c r="G51" s="29">
        <v>20</v>
      </c>
      <c r="H51" s="6"/>
      <c r="I51" s="6"/>
      <c r="J51" s="6"/>
      <c r="K51" s="6"/>
      <c r="L51" s="6"/>
      <c r="M51" s="6"/>
      <c r="N51" s="6"/>
      <c r="O51" s="6"/>
      <c r="P51" s="29"/>
      <c r="Q51" s="6"/>
      <c r="R51" s="29">
        <v>20</v>
      </c>
      <c r="S51" s="6">
        <f t="shared" si="14"/>
        <v>30</v>
      </c>
      <c r="T51" s="6">
        <f>SUM(E51:R51)</f>
        <v>50</v>
      </c>
      <c r="U51" s="30" t="s">
        <v>36</v>
      </c>
      <c r="V51" s="32">
        <f>TRUNC(T51/25)</f>
        <v>2</v>
      </c>
      <c r="W51" s="28"/>
      <c r="X51" s="29"/>
      <c r="Y51" s="29"/>
      <c r="Z51" s="15"/>
      <c r="AA51" s="15"/>
      <c r="AB51" s="15"/>
      <c r="AC51" s="15"/>
      <c r="AD51" s="15"/>
      <c r="AE51" s="14"/>
      <c r="AF51" s="14"/>
      <c r="AG51" s="14"/>
      <c r="AH51" s="29"/>
      <c r="AI51" s="14"/>
      <c r="AJ51" s="29"/>
      <c r="AK51" s="6">
        <f aca="true" t="shared" si="15" ref="AK51:AK61">SUM(W51:AH51)</f>
        <v>0</v>
      </c>
      <c r="AL51" s="6">
        <f>SUM(W51:AJ51)</f>
        <v>0</v>
      </c>
      <c r="AM51" s="30"/>
      <c r="AN51" s="32">
        <f>TRUNC(AL51/30)</f>
        <v>0</v>
      </c>
      <c r="AO51" s="11">
        <f>T51+AL51</f>
        <v>50</v>
      </c>
      <c r="AP51" s="11">
        <f>V51+AN51</f>
        <v>2</v>
      </c>
      <c r="AQ51" s="26"/>
    </row>
    <row r="52" spans="1:43" ht="15" customHeight="1">
      <c r="A52" s="173"/>
      <c r="B52" s="20">
        <v>30</v>
      </c>
      <c r="C52" s="53" t="s">
        <v>85</v>
      </c>
      <c r="D52" s="18" t="s">
        <v>39</v>
      </c>
      <c r="E52" s="22"/>
      <c r="F52" s="29"/>
      <c r="G52" s="29"/>
      <c r="H52" s="6"/>
      <c r="I52" s="6"/>
      <c r="J52" s="6"/>
      <c r="K52" s="6"/>
      <c r="L52" s="6"/>
      <c r="M52" s="6"/>
      <c r="N52" s="6"/>
      <c r="O52" s="6"/>
      <c r="P52" s="29"/>
      <c r="Q52" s="6"/>
      <c r="R52" s="29"/>
      <c r="S52" s="6">
        <f t="shared" si="14"/>
        <v>0</v>
      </c>
      <c r="T52" s="6">
        <f>SUM(E52:R52)</f>
        <v>0</v>
      </c>
      <c r="U52" s="30"/>
      <c r="V52" s="32">
        <f>TRUNC(T52/30)</f>
        <v>0</v>
      </c>
      <c r="W52" s="28"/>
      <c r="X52" s="29"/>
      <c r="Y52" s="29">
        <v>25</v>
      </c>
      <c r="Z52" s="15"/>
      <c r="AA52" s="15"/>
      <c r="AB52" s="15"/>
      <c r="AC52" s="15"/>
      <c r="AD52" s="15"/>
      <c r="AE52" s="14"/>
      <c r="AF52" s="14"/>
      <c r="AG52" s="14"/>
      <c r="AH52" s="29"/>
      <c r="AI52" s="14"/>
      <c r="AJ52" s="29">
        <v>25</v>
      </c>
      <c r="AK52" s="6">
        <f t="shared" si="15"/>
        <v>25</v>
      </c>
      <c r="AL52" s="6">
        <f>SUM(W52:AJ52)</f>
        <v>50</v>
      </c>
      <c r="AM52" s="30" t="s">
        <v>37</v>
      </c>
      <c r="AN52" s="32">
        <f>TRUNC(AL52/25)</f>
        <v>2</v>
      </c>
      <c r="AO52" s="11">
        <f>T52+AL52</f>
        <v>50</v>
      </c>
      <c r="AP52" s="11">
        <f>V52+AN52</f>
        <v>2</v>
      </c>
      <c r="AQ52" s="26"/>
    </row>
    <row r="53" spans="1:43" ht="15" customHeight="1">
      <c r="A53" s="173"/>
      <c r="B53" s="20">
        <v>31</v>
      </c>
      <c r="C53" s="52" t="s">
        <v>85</v>
      </c>
      <c r="D53" s="17" t="s">
        <v>76</v>
      </c>
      <c r="E53" s="22"/>
      <c r="F53" s="29"/>
      <c r="G53" s="29"/>
      <c r="H53" s="6"/>
      <c r="I53" s="6"/>
      <c r="J53" s="6"/>
      <c r="K53" s="6"/>
      <c r="L53" s="6"/>
      <c r="M53" s="6"/>
      <c r="N53" s="6"/>
      <c r="O53" s="6"/>
      <c r="P53" s="29">
        <v>30</v>
      </c>
      <c r="Q53" s="6"/>
      <c r="R53" s="29"/>
      <c r="S53" s="6">
        <f t="shared" si="14"/>
        <v>30</v>
      </c>
      <c r="T53" s="6">
        <f>SUM(E53:R53)</f>
        <v>30</v>
      </c>
      <c r="U53" s="30" t="s">
        <v>36</v>
      </c>
      <c r="V53" s="32">
        <f>TRUNC(T53/25)</f>
        <v>1</v>
      </c>
      <c r="W53" s="28"/>
      <c r="X53" s="29"/>
      <c r="Y53" s="29"/>
      <c r="Z53" s="15"/>
      <c r="AA53" s="15"/>
      <c r="AB53" s="15"/>
      <c r="AC53" s="15"/>
      <c r="AD53" s="15"/>
      <c r="AE53" s="14"/>
      <c r="AF53" s="14"/>
      <c r="AG53" s="14"/>
      <c r="AH53" s="29"/>
      <c r="AI53" s="14"/>
      <c r="AJ53" s="29"/>
      <c r="AK53" s="6">
        <f t="shared" si="15"/>
        <v>0</v>
      </c>
      <c r="AL53" s="6">
        <f>SUM(W53:AJ53)</f>
        <v>0</v>
      </c>
      <c r="AM53" s="30"/>
      <c r="AN53" s="32">
        <f>TRUNC(AL53/30)</f>
        <v>0</v>
      </c>
      <c r="AO53" s="11">
        <f aca="true" t="shared" si="16" ref="AO53:AO60">T53+AL53</f>
        <v>30</v>
      </c>
      <c r="AP53" s="11">
        <f aca="true" t="shared" si="17" ref="AP53:AP60">V53+AN53</f>
        <v>1</v>
      </c>
      <c r="AQ53" s="26"/>
    </row>
    <row r="54" spans="1:43" ht="15" customHeight="1">
      <c r="A54" s="173"/>
      <c r="B54" s="33">
        <v>32</v>
      </c>
      <c r="C54" s="53" t="s">
        <v>85</v>
      </c>
      <c r="D54" s="18" t="s">
        <v>77</v>
      </c>
      <c r="E54" s="22"/>
      <c r="F54" s="29"/>
      <c r="G54" s="29"/>
      <c r="H54" s="6"/>
      <c r="I54" s="6"/>
      <c r="J54" s="6"/>
      <c r="K54" s="6"/>
      <c r="L54" s="6"/>
      <c r="M54" s="6"/>
      <c r="N54" s="6"/>
      <c r="O54" s="6"/>
      <c r="P54" s="29">
        <v>30</v>
      </c>
      <c r="Q54" s="6"/>
      <c r="R54" s="29"/>
      <c r="S54" s="6">
        <f t="shared" si="14"/>
        <v>30</v>
      </c>
      <c r="T54" s="6">
        <f>SUM(E54:R54)</f>
        <v>30</v>
      </c>
      <c r="U54" s="30" t="s">
        <v>36</v>
      </c>
      <c r="V54" s="32">
        <f>TRUNC(T54/25)</f>
        <v>1</v>
      </c>
      <c r="W54" s="28"/>
      <c r="X54" s="29"/>
      <c r="Y54" s="29"/>
      <c r="Z54" s="15"/>
      <c r="AA54" s="15"/>
      <c r="AB54" s="15"/>
      <c r="AC54" s="15"/>
      <c r="AD54" s="15"/>
      <c r="AE54" s="14"/>
      <c r="AF54" s="14"/>
      <c r="AG54" s="14"/>
      <c r="AH54" s="29"/>
      <c r="AI54" s="14"/>
      <c r="AJ54" s="29"/>
      <c r="AK54" s="6">
        <f t="shared" si="15"/>
        <v>0</v>
      </c>
      <c r="AL54" s="6">
        <f>SUM(W54:AJ54)</f>
        <v>0</v>
      </c>
      <c r="AM54" s="30"/>
      <c r="AN54" s="32">
        <f>TRUNC(AL54/30)</f>
        <v>0</v>
      </c>
      <c r="AO54" s="11">
        <f t="shared" si="16"/>
        <v>30</v>
      </c>
      <c r="AP54" s="11">
        <f t="shared" si="17"/>
        <v>1</v>
      </c>
      <c r="AQ54" s="26"/>
    </row>
    <row r="55" spans="1:43" ht="15" customHeight="1">
      <c r="A55" s="173" t="s">
        <v>217</v>
      </c>
      <c r="B55" s="20">
        <v>33</v>
      </c>
      <c r="C55" s="52" t="s">
        <v>85</v>
      </c>
      <c r="D55" s="17" t="s">
        <v>40</v>
      </c>
      <c r="E55" s="22"/>
      <c r="F55" s="29"/>
      <c r="G55" s="29"/>
      <c r="H55" s="6"/>
      <c r="I55" s="6"/>
      <c r="J55" s="6"/>
      <c r="K55" s="6"/>
      <c r="L55" s="6"/>
      <c r="M55" s="6"/>
      <c r="N55" s="6"/>
      <c r="O55" s="6"/>
      <c r="P55" s="29"/>
      <c r="Q55" s="6"/>
      <c r="R55" s="29"/>
      <c r="S55" s="6">
        <f t="shared" si="14"/>
        <v>0</v>
      </c>
      <c r="T55" s="6"/>
      <c r="U55" s="30"/>
      <c r="V55" s="32"/>
      <c r="W55" s="22">
        <v>12</v>
      </c>
      <c r="X55" s="29"/>
      <c r="Y55" s="29"/>
      <c r="Z55" s="6">
        <v>36</v>
      </c>
      <c r="AA55" s="6"/>
      <c r="AB55" s="6"/>
      <c r="AC55" s="6"/>
      <c r="AD55" s="6"/>
      <c r="AE55" s="6"/>
      <c r="AF55" s="6"/>
      <c r="AG55" s="6"/>
      <c r="AH55" s="29"/>
      <c r="AI55" s="6"/>
      <c r="AJ55" s="29">
        <v>12</v>
      </c>
      <c r="AK55" s="6">
        <f t="shared" si="15"/>
        <v>48</v>
      </c>
      <c r="AL55" s="6">
        <f>SUM(W55:AJ55)</f>
        <v>60</v>
      </c>
      <c r="AM55" s="30" t="s">
        <v>36</v>
      </c>
      <c r="AN55" s="32">
        <f>TRUNC(AL55/30)</f>
        <v>2</v>
      </c>
      <c r="AO55" s="11">
        <f t="shared" si="16"/>
        <v>60</v>
      </c>
      <c r="AP55" s="11">
        <f t="shared" si="17"/>
        <v>2</v>
      </c>
      <c r="AQ55" s="26"/>
    </row>
    <row r="56" spans="1:43" ht="15" customHeight="1">
      <c r="A56" s="173" t="s">
        <v>217</v>
      </c>
      <c r="B56" s="20">
        <v>34</v>
      </c>
      <c r="C56" s="53" t="s">
        <v>85</v>
      </c>
      <c r="D56" s="18" t="s">
        <v>41</v>
      </c>
      <c r="E56" s="22"/>
      <c r="F56" s="29"/>
      <c r="G56" s="29"/>
      <c r="H56" s="6"/>
      <c r="I56" s="6"/>
      <c r="J56" s="6"/>
      <c r="K56" s="6"/>
      <c r="L56" s="6"/>
      <c r="M56" s="6"/>
      <c r="N56" s="6"/>
      <c r="O56" s="6"/>
      <c r="P56" s="29"/>
      <c r="Q56" s="6"/>
      <c r="R56" s="29"/>
      <c r="S56" s="6">
        <f t="shared" si="14"/>
        <v>0</v>
      </c>
      <c r="T56" s="6"/>
      <c r="U56" s="30"/>
      <c r="V56" s="32"/>
      <c r="W56" s="22">
        <v>10</v>
      </c>
      <c r="X56" s="29"/>
      <c r="Y56" s="29"/>
      <c r="Z56" s="6">
        <v>18</v>
      </c>
      <c r="AA56" s="6"/>
      <c r="AB56" s="6"/>
      <c r="AC56" s="6"/>
      <c r="AD56" s="6"/>
      <c r="AE56" s="6"/>
      <c r="AF56" s="6"/>
      <c r="AG56" s="6"/>
      <c r="AH56" s="29"/>
      <c r="AI56" s="6"/>
      <c r="AJ56" s="29">
        <v>2</v>
      </c>
      <c r="AK56" s="6">
        <f t="shared" si="15"/>
        <v>28</v>
      </c>
      <c r="AL56" s="6">
        <f>SUM(W56:AJ56)</f>
        <v>30</v>
      </c>
      <c r="AM56" s="30" t="s">
        <v>36</v>
      </c>
      <c r="AN56" s="32">
        <f>TRUNC(AL56/30)</f>
        <v>1</v>
      </c>
      <c r="AO56" s="11">
        <f>T56+AL56</f>
        <v>30</v>
      </c>
      <c r="AP56" s="11">
        <f>V56+AN56</f>
        <v>1</v>
      </c>
      <c r="AQ56" s="26"/>
    </row>
    <row r="57" spans="1:43" ht="15" customHeight="1">
      <c r="A57" s="173" t="s">
        <v>217</v>
      </c>
      <c r="B57" s="20">
        <v>35</v>
      </c>
      <c r="C57" s="52" t="s">
        <v>85</v>
      </c>
      <c r="D57" s="50" t="s">
        <v>107</v>
      </c>
      <c r="E57" s="22"/>
      <c r="F57" s="29"/>
      <c r="G57" s="29"/>
      <c r="H57" s="6"/>
      <c r="I57" s="6"/>
      <c r="J57" s="6"/>
      <c r="K57" s="6"/>
      <c r="L57" s="6"/>
      <c r="M57" s="6"/>
      <c r="N57" s="6"/>
      <c r="O57" s="6"/>
      <c r="P57" s="29"/>
      <c r="Q57" s="6"/>
      <c r="R57" s="29"/>
      <c r="S57" s="6">
        <f t="shared" si="14"/>
        <v>0</v>
      </c>
      <c r="T57" s="6">
        <f>SUM(E57:R57)</f>
        <v>0</v>
      </c>
      <c r="U57" s="30"/>
      <c r="V57" s="32">
        <f>TRUNC(T57/30)</f>
        <v>0</v>
      </c>
      <c r="W57" s="28">
        <v>15</v>
      </c>
      <c r="X57" s="29"/>
      <c r="Y57" s="29">
        <v>10</v>
      </c>
      <c r="Z57" s="29"/>
      <c r="AA57" s="15"/>
      <c r="AB57" s="15"/>
      <c r="AC57" s="15"/>
      <c r="AD57" s="15"/>
      <c r="AE57" s="14"/>
      <c r="AF57" s="14"/>
      <c r="AG57" s="14"/>
      <c r="AH57" s="29"/>
      <c r="AI57" s="14"/>
      <c r="AJ57" s="29">
        <v>5</v>
      </c>
      <c r="AK57" s="6">
        <f t="shared" si="15"/>
        <v>25</v>
      </c>
      <c r="AL57" s="6">
        <f>SUM(W57:AJ57)</f>
        <v>30</v>
      </c>
      <c r="AM57" s="30" t="s">
        <v>36</v>
      </c>
      <c r="AN57" s="32">
        <f>TRUNC(AL57/30)</f>
        <v>1</v>
      </c>
      <c r="AO57" s="11">
        <f t="shared" si="16"/>
        <v>30</v>
      </c>
      <c r="AP57" s="11">
        <f t="shared" si="17"/>
        <v>1</v>
      </c>
      <c r="AQ57" s="26"/>
    </row>
    <row r="58" spans="1:43" ht="15" customHeight="1">
      <c r="A58" s="211" t="s">
        <v>217</v>
      </c>
      <c r="B58" s="20">
        <v>36</v>
      </c>
      <c r="C58" s="52" t="s">
        <v>85</v>
      </c>
      <c r="D58" s="18" t="s">
        <v>137</v>
      </c>
      <c r="E58" s="22"/>
      <c r="F58" s="29"/>
      <c r="G58" s="29"/>
      <c r="H58" s="6"/>
      <c r="I58" s="6"/>
      <c r="J58" s="6"/>
      <c r="K58" s="6"/>
      <c r="L58" s="6"/>
      <c r="M58" s="6"/>
      <c r="N58" s="6"/>
      <c r="O58" s="6"/>
      <c r="P58" s="29"/>
      <c r="Q58" s="6"/>
      <c r="R58" s="29"/>
      <c r="S58" s="6">
        <f t="shared" si="14"/>
        <v>0</v>
      </c>
      <c r="T58" s="6"/>
      <c r="U58" s="30"/>
      <c r="V58" s="32">
        <f>TRUNC(T58/30)</f>
        <v>0</v>
      </c>
      <c r="W58" s="22">
        <v>5</v>
      </c>
      <c r="X58" s="29"/>
      <c r="Y58" s="29"/>
      <c r="Z58" s="6">
        <v>20</v>
      </c>
      <c r="AA58" s="6"/>
      <c r="AB58" s="6"/>
      <c r="AC58" s="6"/>
      <c r="AD58" s="6"/>
      <c r="AE58" s="6"/>
      <c r="AF58" s="6"/>
      <c r="AG58" s="6"/>
      <c r="AH58" s="29"/>
      <c r="AI58" s="6"/>
      <c r="AJ58" s="29">
        <v>5</v>
      </c>
      <c r="AK58" s="6">
        <f t="shared" si="15"/>
        <v>25</v>
      </c>
      <c r="AL58" s="6">
        <f>SUM(W58:AJ58)</f>
        <v>30</v>
      </c>
      <c r="AM58" s="30" t="s">
        <v>36</v>
      </c>
      <c r="AN58" s="32">
        <f>TRUNC(AL58/30)</f>
        <v>1</v>
      </c>
      <c r="AO58" s="11">
        <f t="shared" si="16"/>
        <v>30</v>
      </c>
      <c r="AP58" s="11">
        <f t="shared" si="17"/>
        <v>1</v>
      </c>
      <c r="AQ58" s="26"/>
    </row>
    <row r="59" spans="1:43" ht="15" customHeight="1">
      <c r="A59" s="173"/>
      <c r="B59" s="33">
        <v>37</v>
      </c>
      <c r="C59" s="52" t="s">
        <v>85</v>
      </c>
      <c r="D59" s="50" t="s">
        <v>66</v>
      </c>
      <c r="E59" s="22"/>
      <c r="F59" s="29"/>
      <c r="G59" s="29"/>
      <c r="H59" s="6"/>
      <c r="I59" s="6"/>
      <c r="J59" s="6"/>
      <c r="K59" s="6"/>
      <c r="L59" s="6"/>
      <c r="M59" s="6"/>
      <c r="N59" s="6"/>
      <c r="O59" s="6"/>
      <c r="P59" s="29"/>
      <c r="Q59" s="6"/>
      <c r="R59" s="29"/>
      <c r="S59" s="6">
        <f t="shared" si="14"/>
        <v>0</v>
      </c>
      <c r="T59" s="6">
        <f>SUM(E59:R59)</f>
        <v>0</v>
      </c>
      <c r="U59" s="30"/>
      <c r="V59" s="32">
        <f>TRUNC(T59/30)</f>
        <v>0</v>
      </c>
      <c r="W59" s="28">
        <v>5</v>
      </c>
      <c r="X59" s="29">
        <v>10</v>
      </c>
      <c r="Y59" s="173"/>
      <c r="Z59" s="29"/>
      <c r="AA59" s="15"/>
      <c r="AB59" s="15"/>
      <c r="AC59" s="15"/>
      <c r="AD59" s="15"/>
      <c r="AE59" s="14"/>
      <c r="AF59" s="14"/>
      <c r="AG59" s="14"/>
      <c r="AH59" s="29"/>
      <c r="AI59" s="14"/>
      <c r="AJ59" s="29">
        <v>15</v>
      </c>
      <c r="AK59" s="6">
        <f t="shared" si="15"/>
        <v>15</v>
      </c>
      <c r="AL59" s="6">
        <f>SUM(W59:AJ59)</f>
        <v>30</v>
      </c>
      <c r="AM59" s="30" t="s">
        <v>37</v>
      </c>
      <c r="AN59" s="32">
        <f>TRUNC(AL59/30)</f>
        <v>1</v>
      </c>
      <c r="AO59" s="11">
        <f t="shared" si="16"/>
        <v>30</v>
      </c>
      <c r="AP59" s="11">
        <f t="shared" si="17"/>
        <v>1</v>
      </c>
      <c r="AQ59" s="26"/>
    </row>
    <row r="60" spans="1:43" ht="15" customHeight="1">
      <c r="A60" s="173"/>
      <c r="B60" s="33">
        <v>38</v>
      </c>
      <c r="C60" s="52" t="s">
        <v>85</v>
      </c>
      <c r="D60" s="50" t="s">
        <v>108</v>
      </c>
      <c r="E60" s="22"/>
      <c r="F60" s="29"/>
      <c r="G60" s="29"/>
      <c r="H60" s="6"/>
      <c r="I60" s="6"/>
      <c r="J60" s="6"/>
      <c r="K60" s="6"/>
      <c r="L60" s="6"/>
      <c r="M60" s="6"/>
      <c r="N60" s="6"/>
      <c r="O60" s="6"/>
      <c r="P60" s="29"/>
      <c r="Q60" s="6"/>
      <c r="R60" s="29"/>
      <c r="S60" s="6">
        <f t="shared" si="14"/>
        <v>0</v>
      </c>
      <c r="T60" s="6">
        <f>SUM(E60:R60)</f>
        <v>0</v>
      </c>
      <c r="U60" s="30"/>
      <c r="V60" s="32">
        <f>TRUNC(T60/30)</f>
        <v>0</v>
      </c>
      <c r="W60" s="28">
        <v>6</v>
      </c>
      <c r="X60" s="173"/>
      <c r="Y60" s="29">
        <v>10</v>
      </c>
      <c r="Z60" s="29"/>
      <c r="AA60" s="15"/>
      <c r="AB60" s="15"/>
      <c r="AC60" s="15"/>
      <c r="AD60" s="15"/>
      <c r="AE60" s="14"/>
      <c r="AF60" s="14"/>
      <c r="AG60" s="14"/>
      <c r="AH60" s="29"/>
      <c r="AI60" s="14"/>
      <c r="AJ60" s="29">
        <v>9</v>
      </c>
      <c r="AK60" s="6">
        <f t="shared" si="15"/>
        <v>16</v>
      </c>
      <c r="AL60" s="6">
        <f>SUM(W60:AJ60)</f>
        <v>25</v>
      </c>
      <c r="AM60" s="30" t="s">
        <v>36</v>
      </c>
      <c r="AN60" s="32">
        <f>TRUNC(AL60/25)</f>
        <v>1</v>
      </c>
      <c r="AO60" s="11">
        <f t="shared" si="16"/>
        <v>25</v>
      </c>
      <c r="AP60" s="11">
        <f t="shared" si="17"/>
        <v>1</v>
      </c>
      <c r="AQ60" s="26"/>
    </row>
    <row r="61" spans="1:43" ht="15" customHeight="1" thickBot="1">
      <c r="A61" s="173"/>
      <c r="B61" s="33">
        <v>39</v>
      </c>
      <c r="C61" s="52" t="s">
        <v>85</v>
      </c>
      <c r="D61" s="50" t="s">
        <v>109</v>
      </c>
      <c r="E61" s="28">
        <v>6</v>
      </c>
      <c r="F61" s="29">
        <v>10</v>
      </c>
      <c r="G61" s="173"/>
      <c r="H61" s="29"/>
      <c r="I61" s="15"/>
      <c r="J61" s="15"/>
      <c r="K61" s="15"/>
      <c r="L61" s="15"/>
      <c r="M61" s="14"/>
      <c r="N61" s="14"/>
      <c r="O61" s="14"/>
      <c r="P61" s="29"/>
      <c r="Q61" s="14"/>
      <c r="R61" s="29">
        <v>9</v>
      </c>
      <c r="S61" s="6">
        <f t="shared" si="14"/>
        <v>16</v>
      </c>
      <c r="T61" s="6">
        <f>SUM(E61:R61)</f>
        <v>25</v>
      </c>
      <c r="U61" s="30" t="s">
        <v>36</v>
      </c>
      <c r="V61" s="32">
        <f>TRUNC(T61/25)</f>
        <v>1</v>
      </c>
      <c r="W61" s="28"/>
      <c r="X61" s="29"/>
      <c r="Y61" s="29"/>
      <c r="Z61" s="29"/>
      <c r="AA61" s="15"/>
      <c r="AB61" s="15"/>
      <c r="AC61" s="15"/>
      <c r="AD61" s="15"/>
      <c r="AE61" s="14"/>
      <c r="AF61" s="14"/>
      <c r="AG61" s="14"/>
      <c r="AH61" s="29"/>
      <c r="AI61" s="14"/>
      <c r="AJ61" s="29"/>
      <c r="AK61" s="6">
        <f t="shared" si="15"/>
        <v>0</v>
      </c>
      <c r="AL61" s="6"/>
      <c r="AM61" s="30"/>
      <c r="AN61" s="32"/>
      <c r="AO61" s="11">
        <f>T61+AL61</f>
        <v>25</v>
      </c>
      <c r="AP61" s="11">
        <f>V61+AN61</f>
        <v>1</v>
      </c>
      <c r="AQ61" s="26"/>
    </row>
    <row r="62" spans="1:43" ht="15" customHeight="1" thickBot="1">
      <c r="A62" s="173"/>
      <c r="B62" s="224" t="s">
        <v>44</v>
      </c>
      <c r="C62" s="225"/>
      <c r="D62" s="226"/>
      <c r="E62" s="16">
        <f>SUM(E49:E61)</f>
        <v>36</v>
      </c>
      <c r="F62" s="16">
        <f>SUM(F49:F61)</f>
        <v>10</v>
      </c>
      <c r="G62" s="16">
        <f>SUM(G49:G61)</f>
        <v>45</v>
      </c>
      <c r="H62" s="16">
        <f aca="true" t="shared" si="18" ref="H62:Z62">SUM(H49:H61)</f>
        <v>0</v>
      </c>
      <c r="I62" s="16">
        <f t="shared" si="18"/>
        <v>0</v>
      </c>
      <c r="J62" s="16">
        <f t="shared" si="18"/>
        <v>0</v>
      </c>
      <c r="K62" s="16">
        <f t="shared" si="18"/>
        <v>0</v>
      </c>
      <c r="L62" s="16">
        <f t="shared" si="18"/>
        <v>0</v>
      </c>
      <c r="M62" s="16">
        <f t="shared" si="18"/>
        <v>0</v>
      </c>
      <c r="N62" s="16">
        <f t="shared" si="18"/>
        <v>0</v>
      </c>
      <c r="O62" s="16">
        <f t="shared" si="18"/>
        <v>0</v>
      </c>
      <c r="P62" s="16">
        <f t="shared" si="18"/>
        <v>60</v>
      </c>
      <c r="Q62" s="16">
        <f t="shared" si="18"/>
        <v>0</v>
      </c>
      <c r="R62" s="16">
        <f t="shared" si="18"/>
        <v>59</v>
      </c>
      <c r="S62" s="16">
        <f t="shared" si="18"/>
        <v>151</v>
      </c>
      <c r="T62" s="16">
        <f t="shared" si="18"/>
        <v>210</v>
      </c>
      <c r="U62" s="16"/>
      <c r="V62" s="16">
        <f t="shared" si="18"/>
        <v>8</v>
      </c>
      <c r="W62" s="16">
        <f t="shared" si="18"/>
        <v>53</v>
      </c>
      <c r="X62" s="16">
        <f t="shared" si="18"/>
        <v>10</v>
      </c>
      <c r="Y62" s="16">
        <f t="shared" si="18"/>
        <v>60</v>
      </c>
      <c r="Z62" s="16">
        <f t="shared" si="18"/>
        <v>74</v>
      </c>
      <c r="AA62" s="16">
        <f>SUM(AA49:AA61)</f>
        <v>0</v>
      </c>
      <c r="AB62" s="16">
        <f>SUM(AB49:AB61)</f>
        <v>0</v>
      </c>
      <c r="AC62" s="16">
        <f>SUM(AC49:AC61)</f>
        <v>0</v>
      </c>
      <c r="AD62" s="16">
        <f>SUM(AD49:AD61)</f>
        <v>0</v>
      </c>
      <c r="AE62" s="16">
        <f>SUM(AE49:AE61)</f>
        <v>0</v>
      </c>
      <c r="AF62" s="16">
        <f>SUM(AF49:AF61)</f>
        <v>0</v>
      </c>
      <c r="AG62" s="16">
        <f>SUM(AG49:AG61)</f>
        <v>0</v>
      </c>
      <c r="AH62" s="16">
        <f>SUM(AH49:AH61)</f>
        <v>0</v>
      </c>
      <c r="AI62" s="16">
        <f>SUM(AI49:AI61)</f>
        <v>0</v>
      </c>
      <c r="AJ62" s="16">
        <f>SUM(AJ49:AJ61)</f>
        <v>83</v>
      </c>
      <c r="AK62" s="16">
        <f>SUM(AK49:AK61)</f>
        <v>197</v>
      </c>
      <c r="AL62" s="16">
        <f>SUM(AL49:AL61)</f>
        <v>280</v>
      </c>
      <c r="AM62" s="16" t="s">
        <v>49</v>
      </c>
      <c r="AN62" s="16">
        <f>SUM(AN49:AN61)</f>
        <v>10</v>
      </c>
      <c r="AO62" s="16">
        <f>SUM(AO49:AO61)</f>
        <v>490</v>
      </c>
      <c r="AP62" s="16">
        <f>SUM(AP49:AP61)</f>
        <v>18</v>
      </c>
      <c r="AQ62" s="26"/>
    </row>
    <row r="63" spans="1:43" ht="15" customHeight="1" thickBot="1">
      <c r="A63" s="173"/>
      <c r="B63" s="221" t="s">
        <v>128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3"/>
      <c r="AQ63" s="26"/>
    </row>
    <row r="64" spans="1:43" ht="15" customHeight="1">
      <c r="A64" s="173" t="s">
        <v>217</v>
      </c>
      <c r="B64" s="33">
        <v>40</v>
      </c>
      <c r="C64" s="52" t="s">
        <v>85</v>
      </c>
      <c r="D64" s="50" t="s">
        <v>110</v>
      </c>
      <c r="E64" s="22"/>
      <c r="F64" s="29"/>
      <c r="G64" s="29"/>
      <c r="H64" s="6"/>
      <c r="I64" s="6"/>
      <c r="J64" s="6"/>
      <c r="K64" s="6"/>
      <c r="L64" s="6"/>
      <c r="M64" s="6"/>
      <c r="N64" s="6"/>
      <c r="O64" s="6"/>
      <c r="P64" s="29"/>
      <c r="Q64" s="6"/>
      <c r="R64" s="29"/>
      <c r="S64" s="6">
        <f>SUM(E64:P64)</f>
        <v>0</v>
      </c>
      <c r="T64" s="6">
        <f>SUM(E64:R64)</f>
        <v>0</v>
      </c>
      <c r="U64" s="30"/>
      <c r="V64" s="32">
        <f>TRUNC(T64/30)</f>
        <v>0</v>
      </c>
      <c r="W64" s="28">
        <v>10</v>
      </c>
      <c r="X64" s="29"/>
      <c r="Y64" s="29">
        <v>30</v>
      </c>
      <c r="Z64" s="29"/>
      <c r="AA64" s="15"/>
      <c r="AB64" s="15"/>
      <c r="AC64" s="15"/>
      <c r="AD64" s="15"/>
      <c r="AE64" s="14"/>
      <c r="AF64" s="14"/>
      <c r="AG64" s="14"/>
      <c r="AH64" s="29"/>
      <c r="AI64" s="14"/>
      <c r="AJ64" s="29">
        <v>20</v>
      </c>
      <c r="AK64" s="6">
        <f>SUM(W64:AH64)</f>
        <v>40</v>
      </c>
      <c r="AL64" s="6">
        <f>SUM(W64:AJ64)</f>
        <v>60</v>
      </c>
      <c r="AM64" s="30" t="s">
        <v>36</v>
      </c>
      <c r="AN64" s="32">
        <f>TRUNC(AL64/30)</f>
        <v>2</v>
      </c>
      <c r="AO64" s="11">
        <f>T64+AL64</f>
        <v>60</v>
      </c>
      <c r="AP64" s="11">
        <f>V64+AN64</f>
        <v>2</v>
      </c>
      <c r="AQ64" s="26"/>
    </row>
    <row r="65" spans="1:43" ht="15" customHeight="1">
      <c r="A65" s="173" t="s">
        <v>217</v>
      </c>
      <c r="B65" s="33">
        <v>41</v>
      </c>
      <c r="C65" s="52" t="s">
        <v>85</v>
      </c>
      <c r="D65" s="50" t="s">
        <v>111</v>
      </c>
      <c r="E65" s="22"/>
      <c r="F65" s="29"/>
      <c r="G65" s="29"/>
      <c r="H65" s="6"/>
      <c r="I65" s="6"/>
      <c r="J65" s="6"/>
      <c r="K65" s="6"/>
      <c r="L65" s="6"/>
      <c r="M65" s="6"/>
      <c r="N65" s="6"/>
      <c r="O65" s="6"/>
      <c r="P65" s="29"/>
      <c r="Q65" s="6"/>
      <c r="R65" s="29"/>
      <c r="S65" s="6">
        <f>SUM(E65:P65)</f>
        <v>0</v>
      </c>
      <c r="T65" s="6">
        <f>SUM(E65:R65)</f>
        <v>0</v>
      </c>
      <c r="U65" s="30"/>
      <c r="V65" s="32">
        <f>TRUNC(T65/30)</f>
        <v>0</v>
      </c>
      <c r="W65" s="28">
        <v>20</v>
      </c>
      <c r="X65" s="29"/>
      <c r="Y65" s="29">
        <v>20</v>
      </c>
      <c r="Z65" s="29"/>
      <c r="AA65" s="15"/>
      <c r="AB65" s="15"/>
      <c r="AC65" s="15"/>
      <c r="AD65" s="15"/>
      <c r="AE65" s="14"/>
      <c r="AF65" s="14"/>
      <c r="AG65" s="14"/>
      <c r="AH65" s="29"/>
      <c r="AI65" s="14"/>
      <c r="AJ65" s="29">
        <v>20</v>
      </c>
      <c r="AK65" s="6">
        <f>SUM(W65:AH65)</f>
        <v>40</v>
      </c>
      <c r="AL65" s="6">
        <f>SUM(W65:AJ65)</f>
        <v>60</v>
      </c>
      <c r="AM65" s="30" t="s">
        <v>36</v>
      </c>
      <c r="AN65" s="32">
        <f>TRUNC(AL65/30)</f>
        <v>2</v>
      </c>
      <c r="AO65" s="11">
        <f>T65+AL65</f>
        <v>60</v>
      </c>
      <c r="AP65" s="11">
        <f>V65+AN65</f>
        <v>2</v>
      </c>
      <c r="AQ65" s="26"/>
    </row>
    <row r="66" spans="1:43" ht="15" customHeight="1" thickBot="1">
      <c r="A66" s="173" t="s">
        <v>217</v>
      </c>
      <c r="B66" s="33">
        <v>42</v>
      </c>
      <c r="C66" s="52" t="s">
        <v>85</v>
      </c>
      <c r="D66" s="50" t="s">
        <v>112</v>
      </c>
      <c r="E66" s="22"/>
      <c r="F66" s="29"/>
      <c r="G66" s="29"/>
      <c r="H66" s="6"/>
      <c r="I66" s="6"/>
      <c r="J66" s="6"/>
      <c r="K66" s="6"/>
      <c r="L66" s="6"/>
      <c r="M66" s="6"/>
      <c r="N66" s="6"/>
      <c r="O66" s="6"/>
      <c r="P66" s="29"/>
      <c r="Q66" s="6"/>
      <c r="R66" s="29"/>
      <c r="S66" s="6">
        <f>SUM(E66:P66)</f>
        <v>0</v>
      </c>
      <c r="T66" s="6">
        <f>SUM(E66:R66)</f>
        <v>0</v>
      </c>
      <c r="U66" s="30"/>
      <c r="V66" s="32">
        <f>TRUNC(T66/30)</f>
        <v>0</v>
      </c>
      <c r="W66" s="28">
        <v>20</v>
      </c>
      <c r="X66" s="29"/>
      <c r="Y66" s="29">
        <v>20</v>
      </c>
      <c r="Z66" s="29"/>
      <c r="AA66" s="15"/>
      <c r="AB66" s="15"/>
      <c r="AC66" s="15"/>
      <c r="AD66" s="15"/>
      <c r="AE66" s="14"/>
      <c r="AF66" s="14"/>
      <c r="AG66" s="14"/>
      <c r="AH66" s="29"/>
      <c r="AI66" s="14"/>
      <c r="AJ66" s="29">
        <v>20</v>
      </c>
      <c r="AK66" s="6">
        <f>SUM(W66:AH66)</f>
        <v>40</v>
      </c>
      <c r="AL66" s="6">
        <f>SUM(W66:AJ66)</f>
        <v>60</v>
      </c>
      <c r="AM66" s="30" t="s">
        <v>36</v>
      </c>
      <c r="AN66" s="32">
        <f>TRUNC(AL66/30)</f>
        <v>2</v>
      </c>
      <c r="AO66" s="11">
        <f>T66+AL66</f>
        <v>60</v>
      </c>
      <c r="AP66" s="11">
        <f>V66+AN66</f>
        <v>2</v>
      </c>
      <c r="AQ66" s="26"/>
    </row>
    <row r="67" spans="1:43" ht="15" customHeight="1" thickBot="1">
      <c r="A67" s="173"/>
      <c r="B67" s="224" t="s">
        <v>44</v>
      </c>
      <c r="C67" s="225"/>
      <c r="D67" s="226"/>
      <c r="E67" s="16">
        <f>SUM(E64:E66)</f>
        <v>0</v>
      </c>
      <c r="F67" s="16">
        <f aca="true" t="shared" si="19" ref="F67:AP67">SUM(F64:F66)</f>
        <v>0</v>
      </c>
      <c r="G67" s="16">
        <f t="shared" si="19"/>
        <v>0</v>
      </c>
      <c r="H67" s="16">
        <f t="shared" si="19"/>
        <v>0</v>
      </c>
      <c r="I67" s="16">
        <f t="shared" si="19"/>
        <v>0</v>
      </c>
      <c r="J67" s="16">
        <f t="shared" si="19"/>
        <v>0</v>
      </c>
      <c r="K67" s="16">
        <f t="shared" si="19"/>
        <v>0</v>
      </c>
      <c r="L67" s="16">
        <f t="shared" si="19"/>
        <v>0</v>
      </c>
      <c r="M67" s="16">
        <f t="shared" si="19"/>
        <v>0</v>
      </c>
      <c r="N67" s="16">
        <f t="shared" si="19"/>
        <v>0</v>
      </c>
      <c r="O67" s="16">
        <f t="shared" si="19"/>
        <v>0</v>
      </c>
      <c r="P67" s="16">
        <f t="shared" si="19"/>
        <v>0</v>
      </c>
      <c r="Q67" s="16">
        <f t="shared" si="19"/>
        <v>0</v>
      </c>
      <c r="R67" s="16">
        <f t="shared" si="19"/>
        <v>0</v>
      </c>
      <c r="S67" s="16">
        <f t="shared" si="19"/>
        <v>0</v>
      </c>
      <c r="T67" s="16">
        <f t="shared" si="19"/>
        <v>0</v>
      </c>
      <c r="U67" s="16"/>
      <c r="V67" s="16">
        <f t="shared" si="19"/>
        <v>0</v>
      </c>
      <c r="W67" s="16">
        <f t="shared" si="19"/>
        <v>50</v>
      </c>
      <c r="X67" s="16">
        <f t="shared" si="19"/>
        <v>0</v>
      </c>
      <c r="Y67" s="16">
        <f t="shared" si="19"/>
        <v>70</v>
      </c>
      <c r="Z67" s="16">
        <f t="shared" si="19"/>
        <v>0</v>
      </c>
      <c r="AA67" s="16">
        <f t="shared" si="19"/>
        <v>0</v>
      </c>
      <c r="AB67" s="16">
        <f t="shared" si="19"/>
        <v>0</v>
      </c>
      <c r="AC67" s="16">
        <f t="shared" si="19"/>
        <v>0</v>
      </c>
      <c r="AD67" s="16">
        <f t="shared" si="19"/>
        <v>0</v>
      </c>
      <c r="AE67" s="16">
        <f t="shared" si="19"/>
        <v>0</v>
      </c>
      <c r="AF67" s="16">
        <f t="shared" si="19"/>
        <v>0</v>
      </c>
      <c r="AG67" s="16">
        <f t="shared" si="19"/>
        <v>0</v>
      </c>
      <c r="AH67" s="16">
        <f t="shared" si="19"/>
        <v>0</v>
      </c>
      <c r="AI67" s="16">
        <f t="shared" si="19"/>
        <v>0</v>
      </c>
      <c r="AJ67" s="16">
        <f t="shared" si="19"/>
        <v>60</v>
      </c>
      <c r="AK67" s="16">
        <f t="shared" si="19"/>
        <v>120</v>
      </c>
      <c r="AL67" s="16">
        <f t="shared" si="19"/>
        <v>180</v>
      </c>
      <c r="AM67" s="16"/>
      <c r="AN67" s="16">
        <f t="shared" si="19"/>
        <v>6</v>
      </c>
      <c r="AO67" s="16">
        <f t="shared" si="19"/>
        <v>180</v>
      </c>
      <c r="AP67" s="16">
        <f t="shared" si="19"/>
        <v>6</v>
      </c>
      <c r="AQ67" s="26"/>
    </row>
    <row r="68" spans="1:43" ht="15" customHeight="1" thickBot="1">
      <c r="A68" s="173"/>
      <c r="B68" s="221" t="s">
        <v>113</v>
      </c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3"/>
      <c r="AQ68" s="26"/>
    </row>
    <row r="69" spans="1:43" ht="15" customHeight="1" thickBot="1">
      <c r="A69" s="173"/>
      <c r="B69" s="20">
        <v>43</v>
      </c>
      <c r="C69" s="49" t="s">
        <v>85</v>
      </c>
      <c r="D69" s="19" t="s">
        <v>115</v>
      </c>
      <c r="E69" s="22"/>
      <c r="F69" s="23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>
        <f>SUM(E69:P69)</f>
        <v>0</v>
      </c>
      <c r="T69" s="6">
        <f>SUM(E69:R69)</f>
        <v>0</v>
      </c>
      <c r="U69" s="38"/>
      <c r="V69" s="25">
        <f>TRUNC(T69/30)</f>
        <v>0</v>
      </c>
      <c r="W69" s="23"/>
      <c r="X69" s="23"/>
      <c r="Y69" s="23"/>
      <c r="Z69" s="23"/>
      <c r="AA69" s="23"/>
      <c r="AB69" s="23"/>
      <c r="AC69" s="23"/>
      <c r="AD69" s="23"/>
      <c r="AE69" s="6"/>
      <c r="AF69" s="6"/>
      <c r="AG69" s="6"/>
      <c r="AH69" s="6"/>
      <c r="AI69" s="6">
        <v>50</v>
      </c>
      <c r="AJ69" s="6"/>
      <c r="AK69" s="6">
        <f>SUM(W69:AH69)</f>
        <v>0</v>
      </c>
      <c r="AL69" s="6">
        <f>SUM(W69:AJ69)</f>
        <v>50</v>
      </c>
      <c r="AM69" s="38" t="s">
        <v>48</v>
      </c>
      <c r="AN69" s="25">
        <f>TRUNC(AL69/25)</f>
        <v>2</v>
      </c>
      <c r="AO69" s="11">
        <f>T69+AL69</f>
        <v>50</v>
      </c>
      <c r="AP69" s="11">
        <f>V69+AN69</f>
        <v>2</v>
      </c>
      <c r="AQ69" s="26"/>
    </row>
    <row r="70" spans="1:43" ht="15" customHeight="1" thickBot="1">
      <c r="A70" s="173"/>
      <c r="B70" s="224" t="s">
        <v>44</v>
      </c>
      <c r="C70" s="225"/>
      <c r="D70" s="226"/>
      <c r="E70" s="16">
        <f aca="true" t="shared" si="20" ref="E70:T70">SUM(E69:E69)</f>
        <v>0</v>
      </c>
      <c r="F70" s="16">
        <f t="shared" si="20"/>
        <v>0</v>
      </c>
      <c r="G70" s="16">
        <f t="shared" si="20"/>
        <v>0</v>
      </c>
      <c r="H70" s="16">
        <f t="shared" si="20"/>
        <v>0</v>
      </c>
      <c r="I70" s="16">
        <f t="shared" si="20"/>
        <v>0</v>
      </c>
      <c r="J70" s="16">
        <f t="shared" si="20"/>
        <v>0</v>
      </c>
      <c r="K70" s="16">
        <f t="shared" si="20"/>
        <v>0</v>
      </c>
      <c r="L70" s="16">
        <f t="shared" si="20"/>
        <v>0</v>
      </c>
      <c r="M70" s="16">
        <f t="shared" si="20"/>
        <v>0</v>
      </c>
      <c r="N70" s="16">
        <f t="shared" si="20"/>
        <v>0</v>
      </c>
      <c r="O70" s="16">
        <f t="shared" si="20"/>
        <v>0</v>
      </c>
      <c r="P70" s="16">
        <f t="shared" si="20"/>
        <v>0</v>
      </c>
      <c r="Q70" s="16">
        <f t="shared" si="20"/>
        <v>0</v>
      </c>
      <c r="R70" s="16">
        <f t="shared" si="20"/>
        <v>0</v>
      </c>
      <c r="S70" s="16">
        <f t="shared" si="20"/>
        <v>0</v>
      </c>
      <c r="T70" s="16">
        <f t="shared" si="20"/>
        <v>0</v>
      </c>
      <c r="U70" s="16"/>
      <c r="V70" s="16">
        <f aca="true" t="shared" si="21" ref="V70:AL70">SUM(V69:V69)</f>
        <v>0</v>
      </c>
      <c r="W70" s="16">
        <f t="shared" si="21"/>
        <v>0</v>
      </c>
      <c r="X70" s="16">
        <f t="shared" si="21"/>
        <v>0</v>
      </c>
      <c r="Y70" s="16">
        <f t="shared" si="21"/>
        <v>0</v>
      </c>
      <c r="Z70" s="16">
        <f t="shared" si="21"/>
        <v>0</v>
      </c>
      <c r="AA70" s="16">
        <f t="shared" si="21"/>
        <v>0</v>
      </c>
      <c r="AB70" s="16">
        <f t="shared" si="21"/>
        <v>0</v>
      </c>
      <c r="AC70" s="16">
        <f t="shared" si="21"/>
        <v>0</v>
      </c>
      <c r="AD70" s="16">
        <f t="shared" si="21"/>
        <v>0</v>
      </c>
      <c r="AE70" s="16">
        <f t="shared" si="21"/>
        <v>0</v>
      </c>
      <c r="AF70" s="16">
        <f t="shared" si="21"/>
        <v>0</v>
      </c>
      <c r="AG70" s="16">
        <f t="shared" si="21"/>
        <v>0</v>
      </c>
      <c r="AH70" s="16">
        <f t="shared" si="21"/>
        <v>0</v>
      </c>
      <c r="AI70" s="16">
        <f t="shared" si="21"/>
        <v>50</v>
      </c>
      <c r="AJ70" s="16">
        <f t="shared" si="21"/>
        <v>0</v>
      </c>
      <c r="AK70" s="16">
        <f t="shared" si="21"/>
        <v>0</v>
      </c>
      <c r="AL70" s="16">
        <f t="shared" si="21"/>
        <v>50</v>
      </c>
      <c r="AM70" s="16"/>
      <c r="AN70" s="16">
        <f>SUM(AN69:AN69)</f>
        <v>2</v>
      </c>
      <c r="AO70" s="16">
        <f>SUM(AO69:AO69)</f>
        <v>50</v>
      </c>
      <c r="AP70" s="16">
        <f>SUM(AP69:AP69)</f>
        <v>2</v>
      </c>
      <c r="AQ70" s="26"/>
    </row>
    <row r="71" spans="1:43" ht="15" customHeight="1" thickBot="1">
      <c r="A71" s="173"/>
      <c r="B71" s="221" t="s">
        <v>114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3"/>
      <c r="AQ71" s="26"/>
    </row>
    <row r="72" spans="1:43" ht="15" customHeight="1">
      <c r="A72" s="173" t="s">
        <v>217</v>
      </c>
      <c r="B72" s="167">
        <v>44</v>
      </c>
      <c r="C72" s="52" t="s">
        <v>85</v>
      </c>
      <c r="D72" s="91" t="s">
        <v>45</v>
      </c>
      <c r="E72" s="92"/>
      <c r="F72" s="93"/>
      <c r="G72" s="94"/>
      <c r="H72" s="10"/>
      <c r="I72" s="10"/>
      <c r="J72" s="94">
        <v>30</v>
      </c>
      <c r="K72" s="10"/>
      <c r="L72" s="10"/>
      <c r="M72" s="10"/>
      <c r="N72" s="10"/>
      <c r="O72" s="10"/>
      <c r="P72" s="10"/>
      <c r="Q72" s="10"/>
      <c r="R72" s="10">
        <v>5</v>
      </c>
      <c r="S72" s="10">
        <f>SUM(E72:P72)</f>
        <v>30</v>
      </c>
      <c r="T72" s="10">
        <f>SUM(E72:R72)</f>
        <v>35</v>
      </c>
      <c r="U72" s="42" t="s">
        <v>36</v>
      </c>
      <c r="V72" s="95">
        <f>TRUNC(T72/30)</f>
        <v>1</v>
      </c>
      <c r="W72" s="92"/>
      <c r="X72" s="157"/>
      <c r="Y72" s="10"/>
      <c r="Z72" s="93"/>
      <c r="AA72" s="93"/>
      <c r="AB72" s="93"/>
      <c r="AC72" s="93"/>
      <c r="AD72" s="93"/>
      <c r="AE72" s="10"/>
      <c r="AF72" s="10"/>
      <c r="AG72" s="10"/>
      <c r="AH72" s="10"/>
      <c r="AI72" s="10"/>
      <c r="AJ72" s="10"/>
      <c r="AK72" s="10">
        <f>SUM(W72:AH72)</f>
        <v>0</v>
      </c>
      <c r="AL72" s="10"/>
      <c r="AM72" s="158"/>
      <c r="AN72" s="95"/>
      <c r="AO72" s="96">
        <f>T72+AL72</f>
        <v>35</v>
      </c>
      <c r="AP72" s="96">
        <f>V72+AN72</f>
        <v>1</v>
      </c>
      <c r="AQ72" s="26"/>
    </row>
    <row r="73" spans="1:43" ht="15" customHeight="1">
      <c r="A73" s="173"/>
      <c r="B73" s="168">
        <v>45</v>
      </c>
      <c r="C73" s="53" t="s">
        <v>85</v>
      </c>
      <c r="D73" s="19" t="s">
        <v>59</v>
      </c>
      <c r="E73" s="22"/>
      <c r="F73" s="23"/>
      <c r="G73" s="48"/>
      <c r="H73" s="6"/>
      <c r="I73" s="6"/>
      <c r="J73" s="48"/>
      <c r="K73" s="6"/>
      <c r="L73" s="6"/>
      <c r="M73" s="6"/>
      <c r="N73" s="6"/>
      <c r="O73" s="6"/>
      <c r="P73" s="6"/>
      <c r="Q73" s="6"/>
      <c r="R73" s="6"/>
      <c r="S73" s="6">
        <f>SUM(E73:P73)</f>
        <v>0</v>
      </c>
      <c r="T73" s="6"/>
      <c r="U73" s="30"/>
      <c r="V73" s="25"/>
      <c r="W73" s="22">
        <v>15</v>
      </c>
      <c r="X73" s="23"/>
      <c r="Y73" s="48"/>
      <c r="Z73" s="6"/>
      <c r="AA73" s="6"/>
      <c r="AB73" s="48"/>
      <c r="AC73" s="6"/>
      <c r="AD73" s="6"/>
      <c r="AE73" s="6"/>
      <c r="AF73" s="6"/>
      <c r="AG73" s="6"/>
      <c r="AH73" s="6"/>
      <c r="AI73" s="6"/>
      <c r="AJ73" s="6">
        <v>15</v>
      </c>
      <c r="AK73" s="6">
        <f>SUM(W73:AH73)</f>
        <v>15</v>
      </c>
      <c r="AL73" s="6">
        <f>SUM(W73:AJ73)</f>
        <v>30</v>
      </c>
      <c r="AM73" s="30" t="s">
        <v>36</v>
      </c>
      <c r="AN73" s="25">
        <f>TRUNC(AL73/30)</f>
        <v>1</v>
      </c>
      <c r="AO73" s="68">
        <f>T73+AL73</f>
        <v>30</v>
      </c>
      <c r="AP73" s="67">
        <f>V73+AN73</f>
        <v>1</v>
      </c>
      <c r="AQ73" s="26"/>
    </row>
    <row r="74" spans="1:43" ht="15" customHeight="1" thickBot="1">
      <c r="A74" s="173"/>
      <c r="B74" s="169">
        <v>46</v>
      </c>
      <c r="C74" s="73" t="s">
        <v>85</v>
      </c>
      <c r="D74" s="19" t="s">
        <v>60</v>
      </c>
      <c r="E74" s="74"/>
      <c r="F74" s="75"/>
      <c r="G74" s="76"/>
      <c r="H74" s="77"/>
      <c r="I74" s="77"/>
      <c r="J74" s="76"/>
      <c r="K74" s="77"/>
      <c r="L74" s="77"/>
      <c r="M74" s="77"/>
      <c r="N74" s="77"/>
      <c r="O74" s="77"/>
      <c r="P74" s="77"/>
      <c r="Q74" s="77"/>
      <c r="R74" s="77"/>
      <c r="S74" s="10">
        <f>SUM(E74:P74)</f>
        <v>0</v>
      </c>
      <c r="T74" s="77"/>
      <c r="U74" s="78"/>
      <c r="V74" s="79"/>
      <c r="W74" s="74">
        <v>15</v>
      </c>
      <c r="X74" s="75"/>
      <c r="Y74" s="76"/>
      <c r="Z74" s="77"/>
      <c r="AA74" s="77"/>
      <c r="AB74" s="76"/>
      <c r="AC74" s="77"/>
      <c r="AD74" s="77"/>
      <c r="AE74" s="77"/>
      <c r="AF74" s="77"/>
      <c r="AG74" s="77"/>
      <c r="AH74" s="77"/>
      <c r="AI74" s="77"/>
      <c r="AJ74" s="77">
        <v>15</v>
      </c>
      <c r="AK74" s="77">
        <f>SUM(W74:AH74)</f>
        <v>15</v>
      </c>
      <c r="AL74" s="77">
        <f>SUM(W74:AJ74)</f>
        <v>30</v>
      </c>
      <c r="AM74" s="78" t="s">
        <v>36</v>
      </c>
      <c r="AN74" s="79">
        <f>TRUNC(AL74/30)</f>
        <v>1</v>
      </c>
      <c r="AO74" s="82">
        <f>T74+AL74</f>
        <v>30</v>
      </c>
      <c r="AP74" s="82">
        <f>V74+AN74</f>
        <v>1</v>
      </c>
      <c r="AQ74" s="26"/>
    </row>
    <row r="75" spans="1:43" ht="15" customHeight="1" thickBot="1">
      <c r="A75" s="173"/>
      <c r="B75" s="224" t="s">
        <v>44</v>
      </c>
      <c r="C75" s="225"/>
      <c r="D75" s="226"/>
      <c r="E75" s="16">
        <f>SUM(E72:E74)</f>
        <v>0</v>
      </c>
      <c r="F75" s="16">
        <f aca="true" t="shared" si="22" ref="F75:AP75">SUM(F72:F74)</f>
        <v>0</v>
      </c>
      <c r="G75" s="16">
        <f t="shared" si="22"/>
        <v>0</v>
      </c>
      <c r="H75" s="16">
        <f t="shared" si="22"/>
        <v>0</v>
      </c>
      <c r="I75" s="16">
        <f t="shared" si="22"/>
        <v>0</v>
      </c>
      <c r="J75" s="16">
        <f t="shared" si="22"/>
        <v>30</v>
      </c>
      <c r="K75" s="16">
        <f t="shared" si="22"/>
        <v>0</v>
      </c>
      <c r="L75" s="16">
        <f t="shared" si="22"/>
        <v>0</v>
      </c>
      <c r="M75" s="16">
        <f t="shared" si="22"/>
        <v>0</v>
      </c>
      <c r="N75" s="16">
        <f t="shared" si="22"/>
        <v>0</v>
      </c>
      <c r="O75" s="16">
        <f t="shared" si="22"/>
        <v>0</v>
      </c>
      <c r="P75" s="16">
        <f t="shared" si="22"/>
        <v>0</v>
      </c>
      <c r="Q75" s="16">
        <f t="shared" si="22"/>
        <v>0</v>
      </c>
      <c r="R75" s="16">
        <f t="shared" si="22"/>
        <v>5</v>
      </c>
      <c r="S75" s="16">
        <f t="shared" si="22"/>
        <v>30</v>
      </c>
      <c r="T75" s="16">
        <f t="shared" si="22"/>
        <v>35</v>
      </c>
      <c r="U75" s="16"/>
      <c r="V75" s="16">
        <f t="shared" si="22"/>
        <v>1</v>
      </c>
      <c r="W75" s="16">
        <f t="shared" si="22"/>
        <v>30</v>
      </c>
      <c r="X75" s="16">
        <f t="shared" si="22"/>
        <v>0</v>
      </c>
      <c r="Y75" s="16">
        <f t="shared" si="22"/>
        <v>0</v>
      </c>
      <c r="Z75" s="16">
        <f t="shared" si="22"/>
        <v>0</v>
      </c>
      <c r="AA75" s="16">
        <f t="shared" si="22"/>
        <v>0</v>
      </c>
      <c r="AB75" s="16">
        <f t="shared" si="22"/>
        <v>0</v>
      </c>
      <c r="AC75" s="16">
        <f t="shared" si="22"/>
        <v>0</v>
      </c>
      <c r="AD75" s="16">
        <f t="shared" si="22"/>
        <v>0</v>
      </c>
      <c r="AE75" s="16">
        <f t="shared" si="22"/>
        <v>0</v>
      </c>
      <c r="AF75" s="16">
        <f t="shared" si="22"/>
        <v>0</v>
      </c>
      <c r="AG75" s="16">
        <f t="shared" si="22"/>
        <v>0</v>
      </c>
      <c r="AH75" s="16">
        <f t="shared" si="22"/>
        <v>0</v>
      </c>
      <c r="AI75" s="16">
        <f t="shared" si="22"/>
        <v>0</v>
      </c>
      <c r="AJ75" s="16">
        <f t="shared" si="22"/>
        <v>30</v>
      </c>
      <c r="AK75" s="16">
        <f t="shared" si="22"/>
        <v>30</v>
      </c>
      <c r="AL75" s="16">
        <f t="shared" si="22"/>
        <v>60</v>
      </c>
      <c r="AM75" s="16"/>
      <c r="AN75" s="16">
        <f t="shared" si="22"/>
        <v>2</v>
      </c>
      <c r="AO75" s="16">
        <f>SUM(AO72:AO74)</f>
        <v>95</v>
      </c>
      <c r="AP75" s="16">
        <f t="shared" si="22"/>
        <v>3</v>
      </c>
      <c r="AQ75" s="26"/>
    </row>
    <row r="76" spans="1:43" ht="15" customHeight="1" thickBot="1">
      <c r="A76" s="173"/>
      <c r="B76" s="227" t="s">
        <v>116</v>
      </c>
      <c r="C76" s="228"/>
      <c r="D76" s="229"/>
      <c r="E76" s="24">
        <f>E29+E47+E62+E67+E70+E75</f>
        <v>246</v>
      </c>
      <c r="F76" s="24">
        <f aca="true" t="shared" si="23" ref="F76:AP76">F29+F47+F62+F67+F70+F75</f>
        <v>46</v>
      </c>
      <c r="G76" s="24">
        <f t="shared" si="23"/>
        <v>96</v>
      </c>
      <c r="H76" s="24">
        <f t="shared" si="23"/>
        <v>0</v>
      </c>
      <c r="I76" s="24">
        <f t="shared" si="23"/>
        <v>25</v>
      </c>
      <c r="J76" s="24">
        <f t="shared" si="23"/>
        <v>30</v>
      </c>
      <c r="K76" s="24">
        <f t="shared" si="23"/>
        <v>0</v>
      </c>
      <c r="L76" s="24">
        <f t="shared" si="23"/>
        <v>0</v>
      </c>
      <c r="M76" s="24">
        <f t="shared" si="23"/>
        <v>0</v>
      </c>
      <c r="N76" s="24">
        <f t="shared" si="23"/>
        <v>30</v>
      </c>
      <c r="O76" s="24">
        <f t="shared" si="23"/>
        <v>0</v>
      </c>
      <c r="P76" s="24">
        <f t="shared" si="23"/>
        <v>60</v>
      </c>
      <c r="Q76" s="24">
        <f t="shared" si="23"/>
        <v>0</v>
      </c>
      <c r="R76" s="24">
        <f t="shared" si="23"/>
        <v>292</v>
      </c>
      <c r="S76" s="24">
        <f t="shared" si="23"/>
        <v>533</v>
      </c>
      <c r="T76" s="24">
        <f t="shared" si="23"/>
        <v>825</v>
      </c>
      <c r="U76" s="24" t="s">
        <v>50</v>
      </c>
      <c r="V76" s="24">
        <f t="shared" si="23"/>
        <v>31</v>
      </c>
      <c r="W76" s="24">
        <f t="shared" si="23"/>
        <v>213</v>
      </c>
      <c r="X76" s="24">
        <f t="shared" si="23"/>
        <v>40</v>
      </c>
      <c r="Y76" s="24">
        <f t="shared" si="23"/>
        <v>186</v>
      </c>
      <c r="Z76" s="24">
        <f t="shared" si="23"/>
        <v>74</v>
      </c>
      <c r="AA76" s="24">
        <f t="shared" si="23"/>
        <v>10</v>
      </c>
      <c r="AB76" s="24">
        <f t="shared" si="23"/>
        <v>0</v>
      </c>
      <c r="AC76" s="24">
        <f t="shared" si="23"/>
        <v>0</v>
      </c>
      <c r="AD76" s="24">
        <f t="shared" si="23"/>
        <v>0</v>
      </c>
      <c r="AE76" s="24">
        <f t="shared" si="23"/>
        <v>0</v>
      </c>
      <c r="AF76" s="24">
        <f t="shared" si="23"/>
        <v>30</v>
      </c>
      <c r="AG76" s="24">
        <f t="shared" si="23"/>
        <v>0</v>
      </c>
      <c r="AH76" s="24">
        <f t="shared" si="23"/>
        <v>15</v>
      </c>
      <c r="AI76" s="24">
        <f t="shared" si="23"/>
        <v>50</v>
      </c>
      <c r="AJ76" s="24">
        <f t="shared" si="23"/>
        <v>282</v>
      </c>
      <c r="AK76" s="24">
        <f t="shared" si="23"/>
        <v>568</v>
      </c>
      <c r="AL76" s="24">
        <f t="shared" si="23"/>
        <v>900</v>
      </c>
      <c r="AM76" s="24" t="s">
        <v>61</v>
      </c>
      <c r="AN76" s="24">
        <f t="shared" si="23"/>
        <v>31</v>
      </c>
      <c r="AO76" s="24">
        <f t="shared" si="23"/>
        <v>1725</v>
      </c>
      <c r="AP76" s="24">
        <f t="shared" si="23"/>
        <v>62</v>
      </c>
      <c r="AQ76" s="26"/>
    </row>
    <row r="78" spans="2:37" ht="12.75">
      <c r="B78" s="203" t="s">
        <v>232</v>
      </c>
      <c r="AK78" s="159"/>
    </row>
    <row r="79" ht="12.75">
      <c r="B79" s="202"/>
    </row>
    <row r="80" ht="12.75">
      <c r="B80" s="202"/>
    </row>
    <row r="83" ht="14.25">
      <c r="O83" s="170" t="s">
        <v>73</v>
      </c>
    </row>
    <row r="84" spans="4:39" ht="12.75">
      <c r="D84" s="69" t="s">
        <v>3</v>
      </c>
      <c r="P84" t="s">
        <v>3</v>
      </c>
      <c r="AG84" s="213" t="s">
        <v>3</v>
      </c>
      <c r="AH84" s="212"/>
      <c r="AI84" s="212"/>
      <c r="AJ84" s="212"/>
      <c r="AK84" s="212"/>
      <c r="AL84" s="212"/>
      <c r="AM84" s="212"/>
    </row>
    <row r="85" spans="4:39" ht="12.75">
      <c r="D85" s="1" t="s">
        <v>7</v>
      </c>
      <c r="N85" s="2"/>
      <c r="P85" s="212" t="s">
        <v>4</v>
      </c>
      <c r="Q85" s="212"/>
      <c r="R85" s="212"/>
      <c r="S85" s="212"/>
      <c r="T85" s="212"/>
      <c r="U85" s="212"/>
      <c r="V85" s="212"/>
      <c r="AG85" s="212" t="s">
        <v>5</v>
      </c>
      <c r="AH85" s="212"/>
      <c r="AI85" s="212"/>
      <c r="AJ85" s="212"/>
      <c r="AK85" s="212"/>
      <c r="AL85" s="212"/>
      <c r="AM85" s="212"/>
    </row>
  </sheetData>
  <sheetProtection/>
  <mergeCells count="24">
    <mergeCell ref="B67:D67"/>
    <mergeCell ref="B68:AP68"/>
    <mergeCell ref="B75:D75"/>
    <mergeCell ref="AP16:AP17"/>
    <mergeCell ref="B6:AP6"/>
    <mergeCell ref="C16:C17"/>
    <mergeCell ref="B30:AP30"/>
    <mergeCell ref="B29:D29"/>
    <mergeCell ref="P85:V85"/>
    <mergeCell ref="AG84:AM84"/>
    <mergeCell ref="AG85:AM85"/>
    <mergeCell ref="B16:B17"/>
    <mergeCell ref="D16:D17"/>
    <mergeCell ref="E16:V16"/>
    <mergeCell ref="B63:AP63"/>
    <mergeCell ref="W16:AN16"/>
    <mergeCell ref="B18:AP18"/>
    <mergeCell ref="B48:AP48"/>
    <mergeCell ref="B47:D47"/>
    <mergeCell ref="B70:D70"/>
    <mergeCell ref="B71:AP71"/>
    <mergeCell ref="B62:D62"/>
    <mergeCell ref="B76:D76"/>
    <mergeCell ref="AO16:AO1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63" r:id="rId2"/>
  <ignoredErrors>
    <ignoredError sqref="AK69" formulaRange="1"/>
    <ignoredError sqref="S67:V67 V25:V26 AN51:AN52 V50:V52 AN35 AN4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Q80"/>
  <sheetViews>
    <sheetView showZeros="0" zoomScale="85" zoomScaleNormal="85" zoomScaleSheetLayoutView="100" zoomScalePageLayoutView="64" workbookViewId="0" topLeftCell="A37">
      <selection activeCell="D56" sqref="D56"/>
    </sheetView>
  </sheetViews>
  <sheetFormatPr defaultColWidth="8.8515625" defaultRowHeight="12.75"/>
  <cols>
    <col min="1" max="1" width="4.421875" style="0" customWidth="1"/>
    <col min="2" max="2" width="4.28125" style="0" customWidth="1"/>
    <col min="3" max="3" width="11.7109375" style="0" bestFit="1" customWidth="1"/>
    <col min="4" max="4" width="54.421875" style="0" customWidth="1"/>
    <col min="5" max="20" width="4.8515625" style="0" customWidth="1"/>
    <col min="21" max="21" width="6.140625" style="0" bestFit="1" customWidth="1"/>
    <col min="22" max="38" width="4.8515625" style="0" customWidth="1"/>
    <col min="39" max="39" width="6.140625" style="0" bestFit="1" customWidth="1"/>
    <col min="40" max="40" width="4.8515625" style="0" customWidth="1"/>
    <col min="41" max="42" width="5.7109375" style="0" customWidth="1"/>
  </cols>
  <sheetData>
    <row r="6" spans="2:42" s="3" customFormat="1" ht="19.5" customHeight="1">
      <c r="B6" s="234" t="s">
        <v>75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</row>
    <row r="7" spans="2:42" s="3" customFormat="1" ht="19.5" customHeight="1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9" s="4" customFormat="1" ht="15" customHeight="1">
      <c r="B9" s="4" t="s">
        <v>25</v>
      </c>
    </row>
    <row r="10" s="4" customFormat="1" ht="15" customHeight="1">
      <c r="B10" s="4" t="s">
        <v>24</v>
      </c>
    </row>
    <row r="11" s="4" customFormat="1" ht="15" customHeight="1">
      <c r="B11" s="4" t="s">
        <v>87</v>
      </c>
    </row>
    <row r="12" s="4" customFormat="1" ht="15" customHeight="1">
      <c r="B12" s="4" t="s">
        <v>27</v>
      </c>
    </row>
    <row r="13" spans="2:3" ht="15" customHeight="1">
      <c r="B13" s="4" t="s">
        <v>88</v>
      </c>
      <c r="C13" s="4"/>
    </row>
    <row r="15" ht="13.5" thickBot="1"/>
    <row r="16" spans="1:43" ht="17.25" customHeight="1" thickBot="1">
      <c r="A16" s="26"/>
      <c r="B16" s="214" t="s">
        <v>30</v>
      </c>
      <c r="C16" s="235" t="s">
        <v>83</v>
      </c>
      <c r="D16" s="216" t="s">
        <v>6</v>
      </c>
      <c r="E16" s="218" t="s">
        <v>52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20"/>
      <c r="W16" s="218" t="s">
        <v>53</v>
      </c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20"/>
      <c r="AO16" s="230" t="s">
        <v>9</v>
      </c>
      <c r="AP16" s="232" t="s">
        <v>10</v>
      </c>
      <c r="AQ16" s="26"/>
    </row>
    <row r="17" spans="1:43" ht="243" customHeight="1" thickBot="1">
      <c r="A17" s="26"/>
      <c r="B17" s="215"/>
      <c r="C17" s="236"/>
      <c r="D17" s="217"/>
      <c r="E17" s="7" t="s">
        <v>11</v>
      </c>
      <c r="F17" s="8" t="s">
        <v>12</v>
      </c>
      <c r="G17" s="9" t="s">
        <v>74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86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86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1"/>
      <c r="AP17" s="233"/>
      <c r="AQ17" s="26"/>
    </row>
    <row r="18" spans="1:43" ht="15" customHeight="1" thickBot="1">
      <c r="A18" s="26"/>
      <c r="B18" s="221" t="s">
        <v>125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3"/>
      <c r="AQ18" s="26"/>
    </row>
    <row r="19" spans="1:43" ht="15" customHeight="1">
      <c r="A19" s="26" t="s">
        <v>217</v>
      </c>
      <c r="B19" s="33">
        <v>1</v>
      </c>
      <c r="C19" s="51" t="s">
        <v>84</v>
      </c>
      <c r="D19" s="17" t="s">
        <v>129</v>
      </c>
      <c r="E19" s="40"/>
      <c r="F19" s="41"/>
      <c r="G19" s="41"/>
      <c r="H19" s="10">
        <v>30</v>
      </c>
      <c r="I19" s="12"/>
      <c r="J19" s="12"/>
      <c r="K19" s="12"/>
      <c r="L19" s="12"/>
      <c r="M19" s="12"/>
      <c r="N19" s="12"/>
      <c r="O19" s="12"/>
      <c r="P19" s="12"/>
      <c r="Q19" s="12"/>
      <c r="R19" s="41">
        <v>30</v>
      </c>
      <c r="S19" s="10">
        <f>SUM(E19:P19)</f>
        <v>30</v>
      </c>
      <c r="T19" s="10">
        <f>SUM(E19:R19)</f>
        <v>60</v>
      </c>
      <c r="U19" s="42" t="s">
        <v>37</v>
      </c>
      <c r="V19" s="43">
        <f>TRUNC(T19/30)</f>
        <v>2</v>
      </c>
      <c r="W19" s="40"/>
      <c r="X19" s="13"/>
      <c r="Y19" s="44"/>
      <c r="Z19" s="13"/>
      <c r="AA19" s="13"/>
      <c r="AB19" s="13"/>
      <c r="AC19" s="13"/>
      <c r="AD19" s="13"/>
      <c r="AE19" s="12"/>
      <c r="AF19" s="12"/>
      <c r="AG19" s="12"/>
      <c r="AH19" s="12"/>
      <c r="AI19" s="12"/>
      <c r="AJ19" s="44"/>
      <c r="AK19" s="10">
        <f>SUM(W19:AH19)</f>
        <v>0</v>
      </c>
      <c r="AL19" s="10">
        <f>SUM(W19:AJ19)</f>
        <v>0</v>
      </c>
      <c r="AM19" s="45"/>
      <c r="AN19" s="62"/>
      <c r="AO19" s="63">
        <f>T19+AL19</f>
        <v>60</v>
      </c>
      <c r="AP19" s="11">
        <f>V19+AN19</f>
        <v>2</v>
      </c>
      <c r="AQ19" s="26"/>
    </row>
    <row r="20" spans="1:43" ht="15" customHeight="1">
      <c r="A20" s="26" t="s">
        <v>217</v>
      </c>
      <c r="B20" s="20">
        <v>2</v>
      </c>
      <c r="C20" s="52" t="s">
        <v>84</v>
      </c>
      <c r="D20" s="17" t="s">
        <v>130</v>
      </c>
      <c r="E20" s="28">
        <v>9</v>
      </c>
      <c r="F20" s="29"/>
      <c r="G20" s="29"/>
      <c r="H20" s="6">
        <v>10</v>
      </c>
      <c r="I20" s="14"/>
      <c r="J20" s="6"/>
      <c r="K20" s="14"/>
      <c r="L20" s="14"/>
      <c r="M20" s="14"/>
      <c r="N20" s="14"/>
      <c r="O20" s="14"/>
      <c r="P20" s="14"/>
      <c r="Q20" s="14"/>
      <c r="R20" s="29">
        <v>6</v>
      </c>
      <c r="S20" s="10">
        <f>SUM(E20:P20)</f>
        <v>19</v>
      </c>
      <c r="T20" s="10">
        <f>SUM(E20:R20)</f>
        <v>25</v>
      </c>
      <c r="U20" s="30" t="s">
        <v>36</v>
      </c>
      <c r="V20" s="43">
        <f>TRUNC(T20/25)</f>
        <v>1</v>
      </c>
      <c r="W20" s="28"/>
      <c r="X20" s="15"/>
      <c r="Y20" s="29"/>
      <c r="Z20" s="15"/>
      <c r="AA20" s="15"/>
      <c r="AB20" s="15"/>
      <c r="AC20" s="15"/>
      <c r="AD20" s="15"/>
      <c r="AE20" s="14"/>
      <c r="AF20" s="14"/>
      <c r="AG20" s="14"/>
      <c r="AH20" s="14"/>
      <c r="AI20" s="14"/>
      <c r="AJ20" s="29"/>
      <c r="AK20" s="10">
        <f>SUM(W20:AH20)</f>
        <v>0</v>
      </c>
      <c r="AL20" s="6">
        <f>SUM(W20:AJ20)</f>
        <v>0</v>
      </c>
      <c r="AM20" s="30"/>
      <c r="AN20" s="31">
        <f>TRUNC(AL20/30)</f>
        <v>0</v>
      </c>
      <c r="AO20" s="64">
        <f>T20+AL20</f>
        <v>25</v>
      </c>
      <c r="AP20" s="11">
        <f>V20+AN20</f>
        <v>1</v>
      </c>
      <c r="AQ20" s="26"/>
    </row>
    <row r="21" spans="1:43" ht="15" customHeight="1">
      <c r="A21" s="26"/>
      <c r="B21" s="20">
        <v>3</v>
      </c>
      <c r="C21" s="53" t="s">
        <v>84</v>
      </c>
      <c r="D21" s="18" t="s">
        <v>131</v>
      </c>
      <c r="E21" s="28">
        <v>15</v>
      </c>
      <c r="F21" s="29"/>
      <c r="G21" s="2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9">
        <v>10</v>
      </c>
      <c r="S21" s="10">
        <f>SUM(E21:P21)</f>
        <v>15</v>
      </c>
      <c r="T21" s="10">
        <f>SUM(E21:R21)</f>
        <v>25</v>
      </c>
      <c r="U21" s="30" t="s">
        <v>36</v>
      </c>
      <c r="V21" s="43">
        <f>TRUNC(T21/25)</f>
        <v>1</v>
      </c>
      <c r="W21" s="28"/>
      <c r="X21" s="15"/>
      <c r="Y21" s="29"/>
      <c r="Z21" s="15"/>
      <c r="AA21" s="15"/>
      <c r="AB21" s="15"/>
      <c r="AC21" s="15"/>
      <c r="AD21" s="15"/>
      <c r="AE21" s="14"/>
      <c r="AF21" s="14"/>
      <c r="AG21" s="14"/>
      <c r="AH21" s="14"/>
      <c r="AI21" s="14"/>
      <c r="AJ21" s="29"/>
      <c r="AK21" s="10">
        <f>SUM(W21:AH21)</f>
        <v>0</v>
      </c>
      <c r="AL21" s="6">
        <f>SUM(W21:AJ21)</f>
        <v>0</v>
      </c>
      <c r="AM21" s="30"/>
      <c r="AN21" s="31">
        <f>TRUNC(AL21/30)</f>
        <v>0</v>
      </c>
      <c r="AO21" s="64">
        <f>T21+AL21</f>
        <v>25</v>
      </c>
      <c r="AP21" s="11">
        <f>V21+AN21</f>
        <v>1</v>
      </c>
      <c r="AQ21" s="26"/>
    </row>
    <row r="22" spans="1:43" ht="15" customHeight="1">
      <c r="A22" s="26" t="s">
        <v>217</v>
      </c>
      <c r="B22" s="20">
        <v>4</v>
      </c>
      <c r="C22" s="53" t="s">
        <v>84</v>
      </c>
      <c r="D22" s="18" t="s">
        <v>132</v>
      </c>
      <c r="E22" s="28">
        <v>20</v>
      </c>
      <c r="F22" s="29">
        <v>15</v>
      </c>
      <c r="G22" s="29">
        <v>6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9">
        <v>19</v>
      </c>
      <c r="S22" s="10">
        <f>SUM(E22:P22)</f>
        <v>41</v>
      </c>
      <c r="T22" s="6">
        <f>SUM(E22:R22)</f>
        <v>60</v>
      </c>
      <c r="U22" s="30" t="s">
        <v>37</v>
      </c>
      <c r="V22" s="43">
        <f>TRUNC(T22/30)</f>
        <v>2</v>
      </c>
      <c r="W22" s="28"/>
      <c r="X22" s="15"/>
      <c r="Y22" s="29"/>
      <c r="Z22" s="15"/>
      <c r="AA22" s="15"/>
      <c r="AB22" s="15"/>
      <c r="AC22" s="15"/>
      <c r="AD22" s="15"/>
      <c r="AE22" s="14"/>
      <c r="AF22" s="14"/>
      <c r="AG22" s="14"/>
      <c r="AH22" s="14"/>
      <c r="AI22" s="14"/>
      <c r="AJ22" s="29"/>
      <c r="AK22" s="10">
        <f>SUM(W22:AH22)</f>
        <v>0</v>
      </c>
      <c r="AL22" s="6">
        <f>SUM(W22:AJ22)</f>
        <v>0</v>
      </c>
      <c r="AM22" s="30"/>
      <c r="AN22" s="31">
        <f>TRUNC(AL22/30)</f>
        <v>0</v>
      </c>
      <c r="AO22" s="64">
        <f>T22+AL22</f>
        <v>60</v>
      </c>
      <c r="AP22" s="11">
        <f>V22+AN22</f>
        <v>2</v>
      </c>
      <c r="AQ22" s="26"/>
    </row>
    <row r="23" spans="1:43" s="27" customFormat="1" ht="15" customHeight="1" thickBot="1">
      <c r="A23" s="26"/>
      <c r="B23" s="33">
        <v>5</v>
      </c>
      <c r="C23" s="52" t="s">
        <v>84</v>
      </c>
      <c r="D23" s="18" t="s">
        <v>54</v>
      </c>
      <c r="E23" s="28">
        <v>15</v>
      </c>
      <c r="F23" s="23">
        <v>10</v>
      </c>
      <c r="G23" s="29"/>
      <c r="H23" s="15"/>
      <c r="I23" s="15"/>
      <c r="J23" s="15"/>
      <c r="K23" s="15"/>
      <c r="L23" s="15"/>
      <c r="M23" s="14"/>
      <c r="N23" s="14"/>
      <c r="O23" s="14"/>
      <c r="P23" s="14"/>
      <c r="Q23" s="14"/>
      <c r="R23" s="29">
        <v>25</v>
      </c>
      <c r="S23" s="10">
        <f>SUM(E23:P23)</f>
        <v>25</v>
      </c>
      <c r="T23" s="6">
        <f>SUM(E23:R23)</f>
        <v>50</v>
      </c>
      <c r="U23" s="30" t="s">
        <v>36</v>
      </c>
      <c r="V23" s="43">
        <f>TRUNC(T23/25)</f>
        <v>2</v>
      </c>
      <c r="W23" s="28"/>
      <c r="X23" s="15"/>
      <c r="Y23" s="29"/>
      <c r="Z23" s="15"/>
      <c r="AA23" s="15"/>
      <c r="AB23" s="15"/>
      <c r="AC23" s="15"/>
      <c r="AD23" s="15"/>
      <c r="AE23" s="14"/>
      <c r="AF23" s="14"/>
      <c r="AG23" s="14"/>
      <c r="AH23" s="14"/>
      <c r="AI23" s="14"/>
      <c r="AJ23" s="29"/>
      <c r="AK23" s="10">
        <f>SUM(W23:AH23)</f>
        <v>0</v>
      </c>
      <c r="AL23" s="6">
        <f>SUM(W23:AJ23)</f>
        <v>0</v>
      </c>
      <c r="AM23" s="30"/>
      <c r="AN23" s="31">
        <f>TRUNC(AL23/30)</f>
        <v>0</v>
      </c>
      <c r="AO23" s="64">
        <f>T23+AL23</f>
        <v>50</v>
      </c>
      <c r="AP23" s="11">
        <f>V23+AN23</f>
        <v>2</v>
      </c>
      <c r="AQ23" s="26"/>
    </row>
    <row r="24" spans="1:43" ht="15" customHeight="1" thickBot="1">
      <c r="A24" s="26"/>
      <c r="B24" s="224" t="s">
        <v>44</v>
      </c>
      <c r="C24" s="225"/>
      <c r="D24" s="226"/>
      <c r="E24" s="16">
        <f>SUM(E19:E23)</f>
        <v>59</v>
      </c>
      <c r="F24" s="16">
        <f aca="true" t="shared" si="0" ref="F24:V24">SUM(F19:F23)</f>
        <v>25</v>
      </c>
      <c r="G24" s="16">
        <f t="shared" si="0"/>
        <v>6</v>
      </c>
      <c r="H24" s="16">
        <f t="shared" si="0"/>
        <v>40</v>
      </c>
      <c r="I24" s="16">
        <f t="shared" si="0"/>
        <v>0</v>
      </c>
      <c r="J24" s="16">
        <f t="shared" si="0"/>
        <v>0</v>
      </c>
      <c r="K24" s="16">
        <f t="shared" si="0"/>
        <v>0</v>
      </c>
      <c r="L24" s="16">
        <f t="shared" si="0"/>
        <v>0</v>
      </c>
      <c r="M24" s="16">
        <f t="shared" si="0"/>
        <v>0</v>
      </c>
      <c r="N24" s="16">
        <f t="shared" si="0"/>
        <v>0</v>
      </c>
      <c r="O24" s="16">
        <f t="shared" si="0"/>
        <v>0</v>
      </c>
      <c r="P24" s="16">
        <f t="shared" si="0"/>
        <v>0</v>
      </c>
      <c r="Q24" s="16">
        <f t="shared" si="0"/>
        <v>0</v>
      </c>
      <c r="R24" s="16">
        <f t="shared" si="0"/>
        <v>90</v>
      </c>
      <c r="S24" s="16">
        <f t="shared" si="0"/>
        <v>130</v>
      </c>
      <c r="T24" s="16">
        <f t="shared" si="0"/>
        <v>220</v>
      </c>
      <c r="U24" s="16" t="s">
        <v>49</v>
      </c>
      <c r="V24" s="16">
        <f t="shared" si="0"/>
        <v>8</v>
      </c>
      <c r="W24" s="16">
        <f>SUM(W19:W23)</f>
        <v>0</v>
      </c>
      <c r="X24" s="16">
        <f>SUM(X19:X23)</f>
        <v>0</v>
      </c>
      <c r="Y24" s="16">
        <f>SUM(Y19:Y23)</f>
        <v>0</v>
      </c>
      <c r="Z24" s="16">
        <f>SUM(Z19:Z23)</f>
        <v>0</v>
      </c>
      <c r="AA24" s="16">
        <f>SUM(AA19:AA23)</f>
        <v>0</v>
      </c>
      <c r="AB24" s="16">
        <f>SUM(AB19:AB23)</f>
        <v>0</v>
      </c>
      <c r="AC24" s="16">
        <f>SUM(AC19:AC23)</f>
        <v>0</v>
      </c>
      <c r="AD24" s="16">
        <f>SUM(AD19:AD23)</f>
        <v>0</v>
      </c>
      <c r="AE24" s="16">
        <f>SUM(AE19:AE23)</f>
        <v>0</v>
      </c>
      <c r="AF24" s="16">
        <f>SUM(AF19:AF23)</f>
        <v>0</v>
      </c>
      <c r="AG24" s="16">
        <f>SUM(AG19:AG23)</f>
        <v>0</v>
      </c>
      <c r="AH24" s="16">
        <f>SUM(AH19:AH23)</f>
        <v>0</v>
      </c>
      <c r="AI24" s="16">
        <f>SUM(AI19:AI23)</f>
        <v>0</v>
      </c>
      <c r="AJ24" s="16">
        <f>SUM(AJ19:AJ23)</f>
        <v>0</v>
      </c>
      <c r="AK24" s="16">
        <f>SUM(AK19:AK23)</f>
        <v>0</v>
      </c>
      <c r="AL24" s="16">
        <f>SUM(AL19:AL23)</f>
        <v>0</v>
      </c>
      <c r="AM24" s="16">
        <f>SUM(AM19:AM23)</f>
        <v>0</v>
      </c>
      <c r="AN24" s="16">
        <f>SUM(AN19:AN23)</f>
        <v>0</v>
      </c>
      <c r="AO24" s="16">
        <f>SUM(AO19:AO23)</f>
        <v>220</v>
      </c>
      <c r="AP24" s="16">
        <f>SUM(AP19:AP23)</f>
        <v>8</v>
      </c>
      <c r="AQ24" s="26"/>
    </row>
    <row r="25" spans="1:43" ht="15" customHeight="1" thickBot="1">
      <c r="A25" s="26"/>
      <c r="B25" s="221" t="s">
        <v>126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3"/>
      <c r="AQ25" s="26"/>
    </row>
    <row r="26" spans="1:43" ht="15" customHeight="1">
      <c r="A26" s="26"/>
      <c r="B26" s="20">
        <v>6</v>
      </c>
      <c r="C26" s="49" t="s">
        <v>85</v>
      </c>
      <c r="D26" s="19" t="s">
        <v>57</v>
      </c>
      <c r="E26" s="22"/>
      <c r="F26" s="23"/>
      <c r="G26" s="6"/>
      <c r="H26" s="6"/>
      <c r="I26" s="6"/>
      <c r="J26" s="6"/>
      <c r="K26" s="6"/>
      <c r="L26" s="6"/>
      <c r="M26" s="6"/>
      <c r="N26" s="6">
        <v>15</v>
      </c>
      <c r="O26" s="6"/>
      <c r="P26" s="6"/>
      <c r="Q26" s="6"/>
      <c r="R26" s="6">
        <v>15</v>
      </c>
      <c r="S26" s="6">
        <f>SUM(E26:P26)</f>
        <v>15</v>
      </c>
      <c r="T26" s="6">
        <f>SUM(E26:R26)</f>
        <v>30</v>
      </c>
      <c r="U26" s="30" t="s">
        <v>36</v>
      </c>
      <c r="V26" s="25">
        <f>TRUNC(T26/30)</f>
        <v>1</v>
      </c>
      <c r="W26" s="23"/>
      <c r="X26" s="23"/>
      <c r="Y26" s="23"/>
      <c r="Z26" s="23"/>
      <c r="AA26" s="23"/>
      <c r="AB26" s="23"/>
      <c r="AC26" s="23"/>
      <c r="AD26" s="23"/>
      <c r="AE26" s="6"/>
      <c r="AF26" s="6"/>
      <c r="AG26" s="6"/>
      <c r="AH26" s="6"/>
      <c r="AI26" s="6"/>
      <c r="AJ26" s="6"/>
      <c r="AK26" s="6">
        <f>SUM(W26:AH26)</f>
        <v>0</v>
      </c>
      <c r="AL26" s="6">
        <f>SUM(W26:AJ26)</f>
        <v>0</v>
      </c>
      <c r="AM26" s="38"/>
      <c r="AN26" s="25">
        <f>TRUNC(AL26/30)</f>
        <v>0</v>
      </c>
      <c r="AO26" s="11">
        <f>T26+AL26</f>
        <v>30</v>
      </c>
      <c r="AP26" s="11">
        <f>V26+AN26</f>
        <v>1</v>
      </c>
      <c r="AQ26" s="26"/>
    </row>
    <row r="27" spans="1:43" ht="15" customHeight="1">
      <c r="A27" s="26"/>
      <c r="B27" s="20">
        <v>7</v>
      </c>
      <c r="C27" s="66" t="s">
        <v>85</v>
      </c>
      <c r="D27" s="19" t="s">
        <v>58</v>
      </c>
      <c r="E27" s="22"/>
      <c r="F27" s="2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f>SUM(E27:P27)</f>
        <v>0</v>
      </c>
      <c r="T27" s="6">
        <f>SUM(E27:R27)</f>
        <v>0</v>
      </c>
      <c r="U27" s="38"/>
      <c r="V27" s="25">
        <f>TRUNC(T27/30)</f>
        <v>0</v>
      </c>
      <c r="W27" s="22"/>
      <c r="X27" s="23"/>
      <c r="Y27" s="6"/>
      <c r="Z27" s="6"/>
      <c r="AA27" s="6"/>
      <c r="AB27" s="6"/>
      <c r="AC27" s="6"/>
      <c r="AD27" s="6"/>
      <c r="AE27" s="6"/>
      <c r="AF27" s="6">
        <v>15</v>
      </c>
      <c r="AG27" s="6"/>
      <c r="AH27" s="6"/>
      <c r="AI27" s="6"/>
      <c r="AJ27" s="6">
        <v>15</v>
      </c>
      <c r="AK27" s="6">
        <f>SUM(W27:AH27)</f>
        <v>15</v>
      </c>
      <c r="AL27" s="6">
        <f>SUM(W27:AJ27)</f>
        <v>30</v>
      </c>
      <c r="AM27" s="30" t="s">
        <v>36</v>
      </c>
      <c r="AN27" s="25">
        <f>TRUNC(AL27/30)</f>
        <v>1</v>
      </c>
      <c r="AO27" s="67">
        <f>T27+AL27</f>
        <v>30</v>
      </c>
      <c r="AP27" s="67">
        <f>V27+AN27</f>
        <v>1</v>
      </c>
      <c r="AQ27" s="26"/>
    </row>
    <row r="28" spans="1:43" ht="15" customHeight="1" thickBot="1">
      <c r="A28" s="26"/>
      <c r="B28" s="33">
        <v>8</v>
      </c>
      <c r="C28" s="52" t="s">
        <v>85</v>
      </c>
      <c r="D28" s="56" t="s">
        <v>79</v>
      </c>
      <c r="E28" s="55"/>
      <c r="F28" s="57"/>
      <c r="G28" s="57"/>
      <c r="H28" s="58"/>
      <c r="I28" s="58"/>
      <c r="J28" s="58"/>
      <c r="K28" s="58"/>
      <c r="L28" s="58"/>
      <c r="M28" s="58"/>
      <c r="N28" s="58"/>
      <c r="O28" s="58"/>
      <c r="P28" s="57">
        <v>15</v>
      </c>
      <c r="Q28" s="58"/>
      <c r="R28" s="57"/>
      <c r="S28" s="6">
        <f>SUM(E28:P28)</f>
        <v>15</v>
      </c>
      <c r="T28" s="6">
        <f>SUM(E28:R28)</f>
        <v>15</v>
      </c>
      <c r="U28" s="30" t="s">
        <v>36</v>
      </c>
      <c r="V28" s="25">
        <v>0</v>
      </c>
      <c r="W28" s="40"/>
      <c r="X28" s="41"/>
      <c r="Y28" s="41"/>
      <c r="Z28" s="12"/>
      <c r="AA28" s="12"/>
      <c r="AB28" s="12"/>
      <c r="AC28" s="12"/>
      <c r="AD28" s="12"/>
      <c r="AE28" s="12"/>
      <c r="AF28" s="12"/>
      <c r="AG28" s="12"/>
      <c r="AH28" s="41"/>
      <c r="AI28" s="12"/>
      <c r="AJ28" s="41"/>
      <c r="AK28" s="6">
        <f>SUM(W28:AH28)</f>
        <v>0</v>
      </c>
      <c r="AL28" s="10">
        <f>SUM(W28:AJ28)</f>
        <v>0</v>
      </c>
      <c r="AM28" s="42"/>
      <c r="AN28" s="65"/>
      <c r="AO28" s="11">
        <f>T28+AL28</f>
        <v>15</v>
      </c>
      <c r="AP28" s="46">
        <f>V28+AN28</f>
        <v>0</v>
      </c>
      <c r="AQ28" s="26"/>
    </row>
    <row r="29" spans="1:43" ht="15" customHeight="1" thickBot="1">
      <c r="A29" s="26"/>
      <c r="B29" s="224" t="s">
        <v>44</v>
      </c>
      <c r="C29" s="225"/>
      <c r="D29" s="226"/>
      <c r="E29" s="16">
        <f>SUM(E26:E28)</f>
        <v>0</v>
      </c>
      <c r="F29" s="16">
        <f aca="true" t="shared" si="1" ref="F29:V29">SUM(F26:F28)</f>
        <v>0</v>
      </c>
      <c r="G29" s="16">
        <f t="shared" si="1"/>
        <v>0</v>
      </c>
      <c r="H29" s="16">
        <f t="shared" si="1"/>
        <v>0</v>
      </c>
      <c r="I29" s="16">
        <f t="shared" si="1"/>
        <v>0</v>
      </c>
      <c r="J29" s="16">
        <f t="shared" si="1"/>
        <v>0</v>
      </c>
      <c r="K29" s="16">
        <f t="shared" si="1"/>
        <v>0</v>
      </c>
      <c r="L29" s="16">
        <f t="shared" si="1"/>
        <v>0</v>
      </c>
      <c r="M29" s="16">
        <f t="shared" si="1"/>
        <v>0</v>
      </c>
      <c r="N29" s="16">
        <f t="shared" si="1"/>
        <v>15</v>
      </c>
      <c r="O29" s="16">
        <f t="shared" si="1"/>
        <v>0</v>
      </c>
      <c r="P29" s="16">
        <f t="shared" si="1"/>
        <v>15</v>
      </c>
      <c r="Q29" s="16">
        <f t="shared" si="1"/>
        <v>0</v>
      </c>
      <c r="R29" s="16">
        <f t="shared" si="1"/>
        <v>15</v>
      </c>
      <c r="S29" s="16">
        <f t="shared" si="1"/>
        <v>30</v>
      </c>
      <c r="T29" s="16">
        <f t="shared" si="1"/>
        <v>45</v>
      </c>
      <c r="U29" s="16"/>
      <c r="V29" s="16">
        <f t="shared" si="1"/>
        <v>1</v>
      </c>
      <c r="W29" s="16">
        <f>SUM(W26:W28)</f>
        <v>0</v>
      </c>
      <c r="X29" s="16">
        <f>SUM(X26:X28)</f>
        <v>0</v>
      </c>
      <c r="Y29" s="16">
        <f>SUM(Y26:Y28)</f>
        <v>0</v>
      </c>
      <c r="Z29" s="16">
        <f>SUM(Z26:Z28)</f>
        <v>0</v>
      </c>
      <c r="AA29" s="16">
        <f>SUM(AA26:AA28)</f>
        <v>0</v>
      </c>
      <c r="AB29" s="16">
        <f>SUM(AB26:AB28)</f>
        <v>0</v>
      </c>
      <c r="AC29" s="16">
        <f>SUM(AC26:AC28)</f>
        <v>0</v>
      </c>
      <c r="AD29" s="16">
        <f>SUM(AD26:AD28)</f>
        <v>0</v>
      </c>
      <c r="AE29" s="16">
        <f>SUM(AE26:AE28)</f>
        <v>0</v>
      </c>
      <c r="AF29" s="16">
        <f>SUM(AF26:AF28)</f>
        <v>15</v>
      </c>
      <c r="AG29" s="16">
        <f>SUM(AG26:AG28)</f>
        <v>0</v>
      </c>
      <c r="AH29" s="16">
        <f>SUM(AH26:AH28)</f>
        <v>0</v>
      </c>
      <c r="AI29" s="16">
        <f>SUM(AI26:AI28)</f>
        <v>0</v>
      </c>
      <c r="AJ29" s="16">
        <f>SUM(AJ26:AJ28)</f>
        <v>15</v>
      </c>
      <c r="AK29" s="16">
        <f>SUM(AK26:AK28)</f>
        <v>15</v>
      </c>
      <c r="AL29" s="16">
        <f>SUM(AL26:AL28)</f>
        <v>30</v>
      </c>
      <c r="AM29" s="16"/>
      <c r="AN29" s="16">
        <f>SUM(AN26:AN28)</f>
        <v>1</v>
      </c>
      <c r="AO29" s="16">
        <f>SUM(AO26:AO28)</f>
        <v>75</v>
      </c>
      <c r="AP29" s="16">
        <f>SUM(AP26:AP28)</f>
        <v>2</v>
      </c>
      <c r="AQ29" s="26"/>
    </row>
    <row r="30" spans="1:43" ht="15" customHeight="1" thickBot="1">
      <c r="A30" s="26"/>
      <c r="B30" s="221" t="s">
        <v>127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3"/>
      <c r="AQ30" s="26"/>
    </row>
    <row r="31" spans="1:43" ht="15" customHeight="1">
      <c r="A31" s="26" t="s">
        <v>217</v>
      </c>
      <c r="B31" s="20">
        <v>9</v>
      </c>
      <c r="C31" s="53" t="s">
        <v>85</v>
      </c>
      <c r="D31" s="18" t="s">
        <v>133</v>
      </c>
      <c r="E31" s="22">
        <v>10</v>
      </c>
      <c r="F31" s="29"/>
      <c r="G31" s="29"/>
      <c r="H31" s="6">
        <v>36</v>
      </c>
      <c r="I31" s="6"/>
      <c r="J31" s="6"/>
      <c r="K31" s="6"/>
      <c r="L31" s="6"/>
      <c r="M31" s="6"/>
      <c r="N31" s="6"/>
      <c r="O31" s="6"/>
      <c r="P31" s="29"/>
      <c r="Q31" s="6"/>
      <c r="R31" s="29">
        <v>14</v>
      </c>
      <c r="S31" s="6">
        <f>SUM(E31:P31)</f>
        <v>46</v>
      </c>
      <c r="T31" s="6">
        <f>SUM(E31:R31)</f>
        <v>60</v>
      </c>
      <c r="U31" s="30" t="s">
        <v>36</v>
      </c>
      <c r="V31" s="32">
        <f>TRUNC(T31/30)</f>
        <v>2</v>
      </c>
      <c r="W31" s="28"/>
      <c r="X31" s="29"/>
      <c r="Y31" s="29"/>
      <c r="Z31" s="15"/>
      <c r="AA31" s="15"/>
      <c r="AB31" s="15"/>
      <c r="AC31" s="15"/>
      <c r="AD31" s="15"/>
      <c r="AE31" s="14"/>
      <c r="AF31" s="14"/>
      <c r="AG31" s="14"/>
      <c r="AH31" s="29"/>
      <c r="AI31" s="14"/>
      <c r="AJ31" s="29"/>
      <c r="AK31" s="6">
        <f>SUM(W31:AH31)</f>
        <v>0</v>
      </c>
      <c r="AL31" s="6">
        <f>SUM(W31:AJ31)</f>
        <v>0</v>
      </c>
      <c r="AM31" s="30"/>
      <c r="AN31" s="32"/>
      <c r="AO31" s="11">
        <f>T31+AL31</f>
        <v>60</v>
      </c>
      <c r="AP31" s="11">
        <f>V31+AN31</f>
        <v>2</v>
      </c>
      <c r="AQ31" s="26"/>
    </row>
    <row r="32" spans="1:43" ht="15" customHeight="1">
      <c r="A32" s="26" t="s">
        <v>217</v>
      </c>
      <c r="B32" s="20">
        <v>10</v>
      </c>
      <c r="C32" s="53" t="s">
        <v>85</v>
      </c>
      <c r="D32" s="18" t="s">
        <v>55</v>
      </c>
      <c r="E32" s="22"/>
      <c r="F32" s="29"/>
      <c r="G32" s="29"/>
      <c r="H32" s="6"/>
      <c r="I32" s="14"/>
      <c r="J32" s="14"/>
      <c r="K32" s="6"/>
      <c r="L32" s="14"/>
      <c r="M32" s="14"/>
      <c r="N32" s="14"/>
      <c r="O32" s="14"/>
      <c r="P32" s="29"/>
      <c r="Q32" s="14"/>
      <c r="R32" s="29"/>
      <c r="S32" s="6">
        <f>SUM(E32:P32)</f>
        <v>0</v>
      </c>
      <c r="T32" s="6"/>
      <c r="U32" s="30"/>
      <c r="V32" s="32"/>
      <c r="W32" s="28">
        <v>9</v>
      </c>
      <c r="X32" s="29"/>
      <c r="Y32" s="29"/>
      <c r="Z32" s="23">
        <v>27</v>
      </c>
      <c r="AA32" s="15"/>
      <c r="AB32" s="15"/>
      <c r="AC32" s="23">
        <v>30</v>
      </c>
      <c r="AD32" s="15"/>
      <c r="AE32" s="14"/>
      <c r="AF32" s="14"/>
      <c r="AG32" s="14"/>
      <c r="AH32" s="29"/>
      <c r="AI32" s="14"/>
      <c r="AJ32" s="29">
        <v>24</v>
      </c>
      <c r="AK32" s="6">
        <f>SUM(W32:AH32)</f>
        <v>66</v>
      </c>
      <c r="AL32" s="6">
        <f>SUM(W32:AJ32)</f>
        <v>90</v>
      </c>
      <c r="AM32" s="30" t="s">
        <v>37</v>
      </c>
      <c r="AN32" s="32">
        <f>TRUNC(AL32/30)</f>
        <v>3</v>
      </c>
      <c r="AO32" s="67">
        <f>T32+AL32</f>
        <v>90</v>
      </c>
      <c r="AP32" s="67">
        <f>V32+AN32</f>
        <v>3</v>
      </c>
      <c r="AQ32" s="26"/>
    </row>
    <row r="33" spans="1:43" ht="15" customHeight="1">
      <c r="A33" s="26" t="s">
        <v>217</v>
      </c>
      <c r="B33" s="20">
        <v>11</v>
      </c>
      <c r="C33" s="49" t="s">
        <v>85</v>
      </c>
      <c r="D33" s="19" t="s">
        <v>134</v>
      </c>
      <c r="E33" s="22">
        <v>6</v>
      </c>
      <c r="F33" s="29"/>
      <c r="G33" s="29"/>
      <c r="H33" s="6">
        <v>21</v>
      </c>
      <c r="I33" s="14"/>
      <c r="J33" s="14"/>
      <c r="K33" s="6"/>
      <c r="L33" s="14"/>
      <c r="M33" s="14"/>
      <c r="N33" s="14"/>
      <c r="O33" s="14"/>
      <c r="P33" s="29"/>
      <c r="Q33" s="14"/>
      <c r="R33" s="29">
        <v>3</v>
      </c>
      <c r="S33" s="6">
        <f>SUM(E33:P33)</f>
        <v>27</v>
      </c>
      <c r="T33" s="6">
        <f>SUM(E33:R33)</f>
        <v>30</v>
      </c>
      <c r="U33" s="30" t="s">
        <v>36</v>
      </c>
      <c r="V33" s="32">
        <f>TRUNC(T33/30)</f>
        <v>1</v>
      </c>
      <c r="W33" s="28"/>
      <c r="X33" s="29"/>
      <c r="Y33" s="29"/>
      <c r="Z33" s="15"/>
      <c r="AA33" s="15"/>
      <c r="AB33" s="15"/>
      <c r="AC33" s="15"/>
      <c r="AD33" s="15"/>
      <c r="AE33" s="14"/>
      <c r="AF33" s="14"/>
      <c r="AG33" s="14"/>
      <c r="AH33" s="29"/>
      <c r="AI33" s="14"/>
      <c r="AJ33" s="29"/>
      <c r="AK33" s="6">
        <f>SUM(W33:AH33)</f>
        <v>0</v>
      </c>
      <c r="AL33" s="6"/>
      <c r="AM33" s="30"/>
      <c r="AN33" s="32"/>
      <c r="AO33" s="67">
        <f>T33+AL33</f>
        <v>30</v>
      </c>
      <c r="AP33" s="67">
        <f>V33+AN33</f>
        <v>1</v>
      </c>
      <c r="AQ33" s="26"/>
    </row>
    <row r="34" spans="1:43" ht="15" customHeight="1">
      <c r="A34" s="26" t="s">
        <v>217</v>
      </c>
      <c r="B34" s="33">
        <v>12</v>
      </c>
      <c r="C34" s="52" t="s">
        <v>85</v>
      </c>
      <c r="D34" s="19" t="s">
        <v>135</v>
      </c>
      <c r="E34" s="22"/>
      <c r="F34" s="29"/>
      <c r="G34" s="29"/>
      <c r="H34" s="6"/>
      <c r="I34" s="6"/>
      <c r="J34" s="6"/>
      <c r="K34" s="6"/>
      <c r="L34" s="6"/>
      <c r="M34" s="6"/>
      <c r="N34" s="6"/>
      <c r="O34" s="6"/>
      <c r="P34" s="29"/>
      <c r="Q34" s="6"/>
      <c r="R34" s="29"/>
      <c r="S34" s="6">
        <f>SUM(E34:P34)</f>
        <v>0</v>
      </c>
      <c r="T34" s="6">
        <f>SUM(E34:R34)</f>
        <v>0</v>
      </c>
      <c r="U34" s="30"/>
      <c r="V34" s="32">
        <f>TRUNC(T34/30)</f>
        <v>0</v>
      </c>
      <c r="W34" s="22">
        <v>5</v>
      </c>
      <c r="X34" s="29"/>
      <c r="Y34" s="29"/>
      <c r="Z34" s="6">
        <v>15</v>
      </c>
      <c r="AA34" s="14"/>
      <c r="AB34" s="14"/>
      <c r="AC34" s="6">
        <v>10</v>
      </c>
      <c r="AD34" s="14"/>
      <c r="AE34" s="14"/>
      <c r="AF34" s="14"/>
      <c r="AG34" s="14"/>
      <c r="AH34" s="29"/>
      <c r="AI34" s="14"/>
      <c r="AJ34" s="29">
        <v>30</v>
      </c>
      <c r="AK34" s="6">
        <f>SUM(W34:AH34)</f>
        <v>30</v>
      </c>
      <c r="AL34" s="6">
        <f>SUM(W34:AJ34)</f>
        <v>60</v>
      </c>
      <c r="AM34" s="30" t="s">
        <v>37</v>
      </c>
      <c r="AN34" s="32">
        <f>TRUNC(AL34/30)</f>
        <v>2</v>
      </c>
      <c r="AO34" s="11">
        <f>T34+AL34</f>
        <v>60</v>
      </c>
      <c r="AP34" s="11">
        <f>V34+AN34</f>
        <v>2</v>
      </c>
      <c r="AQ34" s="26"/>
    </row>
    <row r="35" spans="1:43" ht="15" customHeight="1">
      <c r="A35" s="26"/>
      <c r="B35" s="20">
        <v>13</v>
      </c>
      <c r="C35" s="53" t="s">
        <v>85</v>
      </c>
      <c r="D35" s="18" t="s">
        <v>136</v>
      </c>
      <c r="E35" s="22"/>
      <c r="F35" s="29"/>
      <c r="G35" s="29"/>
      <c r="H35" s="6">
        <v>20</v>
      </c>
      <c r="I35" s="6"/>
      <c r="J35" s="6"/>
      <c r="K35" s="6"/>
      <c r="L35" s="6"/>
      <c r="M35" s="6"/>
      <c r="N35" s="6"/>
      <c r="O35" s="6"/>
      <c r="P35" s="29"/>
      <c r="Q35" s="6"/>
      <c r="R35" s="29">
        <v>10</v>
      </c>
      <c r="S35" s="6">
        <f>SUM(E35:P35)</f>
        <v>20</v>
      </c>
      <c r="T35" s="6">
        <f>SUM(E35:R35)</f>
        <v>30</v>
      </c>
      <c r="U35" s="30" t="s">
        <v>37</v>
      </c>
      <c r="V35" s="32">
        <f>TRUNC(T35/30)</f>
        <v>1</v>
      </c>
      <c r="W35" s="28"/>
      <c r="X35" s="29"/>
      <c r="Y35" s="29"/>
      <c r="Z35" s="15"/>
      <c r="AA35" s="15"/>
      <c r="AB35" s="15"/>
      <c r="AC35" s="15"/>
      <c r="AD35" s="15"/>
      <c r="AE35" s="14"/>
      <c r="AF35" s="14"/>
      <c r="AG35" s="14"/>
      <c r="AH35" s="29"/>
      <c r="AI35" s="14"/>
      <c r="AJ35" s="29"/>
      <c r="AK35" s="6">
        <f>SUM(W35:AH35)</f>
        <v>0</v>
      </c>
      <c r="AL35" s="6">
        <f>SUM(W35:AJ35)</f>
        <v>0</v>
      </c>
      <c r="AM35" s="30"/>
      <c r="AN35" s="32">
        <f>TRUNC(AL35/30)</f>
        <v>0</v>
      </c>
      <c r="AO35" s="11">
        <f>T35+AL35</f>
        <v>30</v>
      </c>
      <c r="AP35" s="11">
        <f>V35+AN35</f>
        <v>1</v>
      </c>
      <c r="AQ35" s="26"/>
    </row>
    <row r="36" spans="1:43" ht="15" customHeight="1" thickBot="1">
      <c r="A36" s="26"/>
      <c r="B36" s="20">
        <v>14</v>
      </c>
      <c r="C36" s="52" t="s">
        <v>85</v>
      </c>
      <c r="D36" s="56" t="s">
        <v>138</v>
      </c>
      <c r="E36" s="28">
        <v>10</v>
      </c>
      <c r="F36" s="160"/>
      <c r="G36" s="29">
        <v>10</v>
      </c>
      <c r="H36" s="15"/>
      <c r="I36" s="15"/>
      <c r="J36" s="15"/>
      <c r="K36" s="23"/>
      <c r="L36" s="15"/>
      <c r="M36" s="14"/>
      <c r="N36" s="14"/>
      <c r="O36" s="14"/>
      <c r="P36" s="29"/>
      <c r="Q36" s="14"/>
      <c r="R36" s="29">
        <v>10</v>
      </c>
      <c r="S36" s="6">
        <f>SUM(E36:P36)</f>
        <v>20</v>
      </c>
      <c r="T36" s="6">
        <f>SUM(E36:R36)</f>
        <v>30</v>
      </c>
      <c r="U36" s="30" t="s">
        <v>37</v>
      </c>
      <c r="V36" s="32">
        <f>TRUNC(T36/30)</f>
        <v>1</v>
      </c>
      <c r="W36" s="28"/>
      <c r="X36" s="29"/>
      <c r="Y36" s="29"/>
      <c r="Z36" s="15"/>
      <c r="AA36" s="15"/>
      <c r="AB36" s="15"/>
      <c r="AC36" s="15"/>
      <c r="AD36" s="15"/>
      <c r="AE36" s="14"/>
      <c r="AF36" s="14"/>
      <c r="AG36" s="14"/>
      <c r="AH36" s="29"/>
      <c r="AI36" s="14"/>
      <c r="AJ36" s="29"/>
      <c r="AK36" s="6">
        <f>SUM(W36:AH36)</f>
        <v>0</v>
      </c>
      <c r="AL36" s="6">
        <f>SUM(W36:AJ36)</f>
        <v>0</v>
      </c>
      <c r="AM36" s="30"/>
      <c r="AN36" s="32">
        <f>TRUNC(AL36/30)</f>
        <v>0</v>
      </c>
      <c r="AO36" s="11">
        <f>T36+AL36</f>
        <v>30</v>
      </c>
      <c r="AP36" s="11">
        <f>V36+AN36</f>
        <v>1</v>
      </c>
      <c r="AQ36" s="26"/>
    </row>
    <row r="37" spans="1:43" ht="15" customHeight="1" thickBot="1">
      <c r="A37" s="26"/>
      <c r="B37" s="224" t="s">
        <v>44</v>
      </c>
      <c r="C37" s="225"/>
      <c r="D37" s="226"/>
      <c r="E37" s="16">
        <f>SUM(E31:E36)</f>
        <v>26</v>
      </c>
      <c r="F37" s="16">
        <f aca="true" t="shared" si="2" ref="F37:V37">SUM(F31:F36)</f>
        <v>0</v>
      </c>
      <c r="G37" s="16">
        <f t="shared" si="2"/>
        <v>10</v>
      </c>
      <c r="H37" s="16">
        <f t="shared" si="2"/>
        <v>77</v>
      </c>
      <c r="I37" s="16">
        <f t="shared" si="2"/>
        <v>0</v>
      </c>
      <c r="J37" s="16">
        <f t="shared" si="2"/>
        <v>0</v>
      </c>
      <c r="K37" s="16">
        <f t="shared" si="2"/>
        <v>0</v>
      </c>
      <c r="L37" s="16">
        <f t="shared" si="2"/>
        <v>0</v>
      </c>
      <c r="M37" s="16">
        <f t="shared" si="2"/>
        <v>0</v>
      </c>
      <c r="N37" s="16">
        <f t="shared" si="2"/>
        <v>0</v>
      </c>
      <c r="O37" s="16">
        <f t="shared" si="2"/>
        <v>0</v>
      </c>
      <c r="P37" s="16">
        <f t="shared" si="2"/>
        <v>0</v>
      </c>
      <c r="Q37" s="16">
        <f t="shared" si="2"/>
        <v>0</v>
      </c>
      <c r="R37" s="16">
        <f t="shared" si="2"/>
        <v>37</v>
      </c>
      <c r="S37" s="16">
        <f t="shared" si="2"/>
        <v>113</v>
      </c>
      <c r="T37" s="16">
        <f t="shared" si="2"/>
        <v>150</v>
      </c>
      <c r="U37" s="16" t="s">
        <v>49</v>
      </c>
      <c r="V37" s="16">
        <f t="shared" si="2"/>
        <v>5</v>
      </c>
      <c r="W37" s="16">
        <f>SUM(W31:W36)</f>
        <v>14</v>
      </c>
      <c r="X37" s="16">
        <f>SUM(X31:X36)</f>
        <v>0</v>
      </c>
      <c r="Y37" s="16">
        <f>SUM(Y31:Y36)</f>
        <v>0</v>
      </c>
      <c r="Z37" s="16">
        <f>SUM(Z31:Z36)</f>
        <v>42</v>
      </c>
      <c r="AA37" s="16">
        <f>SUM(AA31:AA36)</f>
        <v>0</v>
      </c>
      <c r="AB37" s="16">
        <f>SUM(AB31:AB36)</f>
        <v>0</v>
      </c>
      <c r="AC37" s="16">
        <f>SUM(AC31:AC36)</f>
        <v>40</v>
      </c>
      <c r="AD37" s="16">
        <f>SUM(AD31:AD36)</f>
        <v>0</v>
      </c>
      <c r="AE37" s="16">
        <f>SUM(AE31:AE36)</f>
        <v>0</v>
      </c>
      <c r="AF37" s="16">
        <f>SUM(AF31:AF36)</f>
        <v>0</v>
      </c>
      <c r="AG37" s="16">
        <f>SUM(AG31:AG36)</f>
        <v>0</v>
      </c>
      <c r="AH37" s="16">
        <f>SUM(AH31:AH36)</f>
        <v>0</v>
      </c>
      <c r="AI37" s="16">
        <f>SUM(AI31:AI36)</f>
        <v>0</v>
      </c>
      <c r="AJ37" s="16">
        <f>SUM(AJ31:AJ36)</f>
        <v>54</v>
      </c>
      <c r="AK37" s="16">
        <f>SUM(AK31:AK36)</f>
        <v>96</v>
      </c>
      <c r="AL37" s="16">
        <f>SUM(AL31:AL36)</f>
        <v>150</v>
      </c>
      <c r="AM37" s="16" t="s">
        <v>49</v>
      </c>
      <c r="AN37" s="16">
        <f>SUM(AN31:AN36)</f>
        <v>5</v>
      </c>
      <c r="AO37" s="16">
        <f>SUM(AO31:AO36)</f>
        <v>300</v>
      </c>
      <c r="AP37" s="16">
        <f>SUM(AP31:AP36)</f>
        <v>10</v>
      </c>
      <c r="AQ37" s="26"/>
    </row>
    <row r="38" spans="1:43" ht="15" customHeight="1" thickBot="1">
      <c r="A38" s="26"/>
      <c r="B38" s="221" t="s">
        <v>128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3"/>
      <c r="AQ38" s="26"/>
    </row>
    <row r="39" spans="1:43" ht="15" customHeight="1">
      <c r="A39" s="26" t="s">
        <v>217</v>
      </c>
      <c r="B39" s="33">
        <v>15</v>
      </c>
      <c r="C39" s="52" t="s">
        <v>85</v>
      </c>
      <c r="D39" s="84" t="s">
        <v>139</v>
      </c>
      <c r="E39" s="22">
        <v>15</v>
      </c>
      <c r="F39" s="29"/>
      <c r="G39" s="29"/>
      <c r="H39" s="6"/>
      <c r="I39" s="6"/>
      <c r="J39" s="6"/>
      <c r="K39" s="6"/>
      <c r="L39" s="6"/>
      <c r="M39" s="6"/>
      <c r="N39" s="6"/>
      <c r="O39" s="6"/>
      <c r="P39" s="29"/>
      <c r="Q39" s="6"/>
      <c r="R39" s="29">
        <v>15</v>
      </c>
      <c r="S39" s="6">
        <f>SUM(E39:P39)</f>
        <v>15</v>
      </c>
      <c r="T39" s="6">
        <f>SUM(E39:R39)</f>
        <v>30</v>
      </c>
      <c r="U39" s="30" t="s">
        <v>36</v>
      </c>
      <c r="V39" s="32">
        <f>TRUNC(T39/30)</f>
        <v>1</v>
      </c>
      <c r="W39" s="28"/>
      <c r="X39" s="29"/>
      <c r="Y39" s="29"/>
      <c r="Z39" s="29"/>
      <c r="AA39" s="15"/>
      <c r="AB39" s="15"/>
      <c r="AC39" s="15"/>
      <c r="AD39" s="15"/>
      <c r="AE39" s="14"/>
      <c r="AF39" s="14"/>
      <c r="AG39" s="14"/>
      <c r="AH39" s="29"/>
      <c r="AI39" s="14"/>
      <c r="AJ39" s="29"/>
      <c r="AK39" s="6">
        <f>SUM(W39:AH39)</f>
        <v>0</v>
      </c>
      <c r="AL39" s="6">
        <f>SUM(W39:AJ39)</f>
        <v>0</v>
      </c>
      <c r="AM39" s="30"/>
      <c r="AN39" s="32">
        <f>TRUNC(AL39/30)</f>
        <v>0</v>
      </c>
      <c r="AO39" s="11">
        <f>T39+AL39</f>
        <v>30</v>
      </c>
      <c r="AP39" s="11">
        <f>V39+AN39</f>
        <v>1</v>
      </c>
      <c r="AQ39" s="26"/>
    </row>
    <row r="40" spans="1:43" ht="15" customHeight="1">
      <c r="A40" s="26" t="s">
        <v>217</v>
      </c>
      <c r="B40" s="33">
        <v>16</v>
      </c>
      <c r="C40" s="52" t="s">
        <v>85</v>
      </c>
      <c r="D40" s="84" t="s">
        <v>140</v>
      </c>
      <c r="E40" s="22"/>
      <c r="F40" s="29"/>
      <c r="G40" s="29"/>
      <c r="H40" s="6"/>
      <c r="I40" s="6"/>
      <c r="J40" s="6"/>
      <c r="K40" s="6"/>
      <c r="L40" s="6"/>
      <c r="M40" s="6"/>
      <c r="N40" s="6"/>
      <c r="O40" s="6"/>
      <c r="P40" s="29"/>
      <c r="Q40" s="6"/>
      <c r="R40" s="29"/>
      <c r="S40" s="6">
        <f aca="true" t="shared" si="3" ref="S40:S66">SUM(E40:P40)</f>
        <v>0</v>
      </c>
      <c r="T40" s="6">
        <f>SUM(E40:R40)</f>
        <v>0</v>
      </c>
      <c r="U40" s="30"/>
      <c r="V40" s="32">
        <f>TRUNC(T40/30)</f>
        <v>0</v>
      </c>
      <c r="W40" s="22">
        <v>15</v>
      </c>
      <c r="X40" s="29"/>
      <c r="Y40" s="29"/>
      <c r="Z40" s="6"/>
      <c r="AA40" s="6"/>
      <c r="AB40" s="6"/>
      <c r="AC40" s="6"/>
      <c r="AD40" s="6"/>
      <c r="AE40" s="6"/>
      <c r="AF40" s="6"/>
      <c r="AG40" s="6"/>
      <c r="AH40" s="29"/>
      <c r="AI40" s="6"/>
      <c r="AJ40" s="29">
        <v>15</v>
      </c>
      <c r="AK40" s="6">
        <f aca="true" t="shared" si="4" ref="AK40:AK66">SUM(W40:AH40)</f>
        <v>15</v>
      </c>
      <c r="AL40" s="6">
        <f>SUM(W40:AJ40)</f>
        <v>30</v>
      </c>
      <c r="AM40" s="30" t="s">
        <v>36</v>
      </c>
      <c r="AN40" s="32">
        <f>TRUNC(AL40/30)</f>
        <v>1</v>
      </c>
      <c r="AO40" s="11">
        <f>T40+AL40</f>
        <v>30</v>
      </c>
      <c r="AP40" s="11">
        <f>V40+AN40</f>
        <v>1</v>
      </c>
      <c r="AQ40" s="26"/>
    </row>
    <row r="41" spans="1:43" ht="15" customHeight="1">
      <c r="A41" s="26" t="s">
        <v>217</v>
      </c>
      <c r="B41" s="33">
        <v>17</v>
      </c>
      <c r="C41" s="52" t="s">
        <v>85</v>
      </c>
      <c r="D41" s="85" t="s">
        <v>141</v>
      </c>
      <c r="E41" s="22">
        <v>15</v>
      </c>
      <c r="F41" s="29"/>
      <c r="G41" s="29"/>
      <c r="H41" s="6"/>
      <c r="I41" s="6"/>
      <c r="J41" s="6"/>
      <c r="K41" s="6"/>
      <c r="L41" s="6"/>
      <c r="M41" s="6"/>
      <c r="N41" s="6"/>
      <c r="O41" s="6"/>
      <c r="P41" s="29"/>
      <c r="Q41" s="6"/>
      <c r="R41" s="29">
        <v>15</v>
      </c>
      <c r="S41" s="6">
        <f t="shared" si="3"/>
        <v>15</v>
      </c>
      <c r="T41" s="6">
        <f>SUM(E41:R41)</f>
        <v>30</v>
      </c>
      <c r="U41" s="30" t="s">
        <v>36</v>
      </c>
      <c r="V41" s="32">
        <f>TRUNC(T41/30)</f>
        <v>1</v>
      </c>
      <c r="W41" s="28"/>
      <c r="X41" s="29"/>
      <c r="Y41" s="29"/>
      <c r="Z41" s="29"/>
      <c r="AA41" s="15"/>
      <c r="AB41" s="15"/>
      <c r="AC41" s="15"/>
      <c r="AD41" s="15"/>
      <c r="AE41" s="14"/>
      <c r="AF41" s="14"/>
      <c r="AG41" s="14"/>
      <c r="AH41" s="29"/>
      <c r="AI41" s="14"/>
      <c r="AJ41" s="29"/>
      <c r="AK41" s="6">
        <f t="shared" si="4"/>
        <v>0</v>
      </c>
      <c r="AL41" s="6">
        <f>SUM(W41:AJ41)</f>
        <v>0</v>
      </c>
      <c r="AM41" s="30"/>
      <c r="AN41" s="32">
        <f>TRUNC(AL41/30)</f>
        <v>0</v>
      </c>
      <c r="AO41" s="11">
        <f>T41+AL41</f>
        <v>30</v>
      </c>
      <c r="AP41" s="11">
        <f>V41+AN41</f>
        <v>1</v>
      </c>
      <c r="AQ41" s="26"/>
    </row>
    <row r="42" spans="1:43" ht="15" customHeight="1">
      <c r="A42" s="26" t="s">
        <v>217</v>
      </c>
      <c r="B42" s="33">
        <v>18</v>
      </c>
      <c r="C42" s="52" t="s">
        <v>85</v>
      </c>
      <c r="D42" s="84" t="s">
        <v>82</v>
      </c>
      <c r="E42" s="22">
        <v>15</v>
      </c>
      <c r="F42" s="29"/>
      <c r="G42" s="29"/>
      <c r="H42" s="6"/>
      <c r="I42" s="6"/>
      <c r="J42" s="6"/>
      <c r="K42" s="6">
        <v>10</v>
      </c>
      <c r="L42" s="6"/>
      <c r="M42" s="6"/>
      <c r="N42" s="6"/>
      <c r="O42" s="6"/>
      <c r="P42" s="29"/>
      <c r="Q42" s="6"/>
      <c r="R42" s="29">
        <v>5</v>
      </c>
      <c r="S42" s="6">
        <f t="shared" si="3"/>
        <v>25</v>
      </c>
      <c r="T42" s="6">
        <f>SUM(E42:R42)</f>
        <v>30</v>
      </c>
      <c r="U42" s="30" t="s">
        <v>36</v>
      </c>
      <c r="V42" s="32">
        <f>TRUNC(T42/30)</f>
        <v>1</v>
      </c>
      <c r="W42" s="28"/>
      <c r="X42" s="29"/>
      <c r="Y42" s="29"/>
      <c r="Z42" s="29"/>
      <c r="AA42" s="15"/>
      <c r="AB42" s="15"/>
      <c r="AC42" s="15"/>
      <c r="AD42" s="15"/>
      <c r="AE42" s="14"/>
      <c r="AF42" s="14"/>
      <c r="AG42" s="14"/>
      <c r="AH42" s="29"/>
      <c r="AI42" s="14"/>
      <c r="AJ42" s="29"/>
      <c r="AK42" s="6">
        <f t="shared" si="4"/>
        <v>0</v>
      </c>
      <c r="AL42" s="6">
        <f>SUM(W42:AJ42)</f>
        <v>0</v>
      </c>
      <c r="AM42" s="30"/>
      <c r="AN42" s="32">
        <f aca="true" t="shared" si="5" ref="AN42:AN64">TRUNC(AL42/30)</f>
        <v>0</v>
      </c>
      <c r="AO42" s="11">
        <f aca="true" t="shared" si="6" ref="AO42:AO64">T42+AL42</f>
        <v>30</v>
      </c>
      <c r="AP42" s="11">
        <f aca="true" t="shared" si="7" ref="AP42:AP64">V42+AN42</f>
        <v>1</v>
      </c>
      <c r="AQ42" s="26"/>
    </row>
    <row r="43" spans="1:43" ht="15" customHeight="1">
      <c r="A43" s="26" t="s">
        <v>217</v>
      </c>
      <c r="B43" s="33">
        <v>19</v>
      </c>
      <c r="C43" s="52" t="s">
        <v>85</v>
      </c>
      <c r="D43" s="84" t="s">
        <v>56</v>
      </c>
      <c r="E43" s="22">
        <v>15</v>
      </c>
      <c r="F43" s="29"/>
      <c r="G43" s="29"/>
      <c r="H43" s="6"/>
      <c r="I43" s="6"/>
      <c r="J43" s="6"/>
      <c r="K43" s="6"/>
      <c r="L43" s="6"/>
      <c r="M43" s="6"/>
      <c r="N43" s="6"/>
      <c r="O43" s="6"/>
      <c r="P43" s="29"/>
      <c r="Q43" s="6"/>
      <c r="R43" s="29">
        <v>15</v>
      </c>
      <c r="S43" s="6">
        <f t="shared" si="3"/>
        <v>15</v>
      </c>
      <c r="T43" s="6">
        <f>SUM(E43:R43)</f>
        <v>30</v>
      </c>
      <c r="U43" s="30" t="s">
        <v>36</v>
      </c>
      <c r="V43" s="32">
        <f>TRUNC(T43/30)</f>
        <v>1</v>
      </c>
      <c r="W43" s="28"/>
      <c r="X43" s="29"/>
      <c r="Y43" s="29"/>
      <c r="Z43" s="29"/>
      <c r="AA43" s="15"/>
      <c r="AB43" s="15"/>
      <c r="AC43" s="15"/>
      <c r="AD43" s="15"/>
      <c r="AE43" s="14"/>
      <c r="AF43" s="14"/>
      <c r="AG43" s="14"/>
      <c r="AH43" s="29"/>
      <c r="AI43" s="14"/>
      <c r="AJ43" s="29"/>
      <c r="AK43" s="6">
        <f t="shared" si="4"/>
        <v>0</v>
      </c>
      <c r="AL43" s="6">
        <f>SUM(W43:AJ43)</f>
        <v>0</v>
      </c>
      <c r="AM43" s="30"/>
      <c r="AN43" s="32">
        <f t="shared" si="5"/>
        <v>0</v>
      </c>
      <c r="AO43" s="11">
        <f t="shared" si="6"/>
        <v>30</v>
      </c>
      <c r="AP43" s="11">
        <f t="shared" si="7"/>
        <v>1</v>
      </c>
      <c r="AQ43" s="26"/>
    </row>
    <row r="44" spans="1:43" ht="15" customHeight="1">
      <c r="A44" s="26" t="s">
        <v>217</v>
      </c>
      <c r="B44" s="33">
        <v>20</v>
      </c>
      <c r="C44" s="52" t="s">
        <v>85</v>
      </c>
      <c r="D44" s="84" t="s">
        <v>71</v>
      </c>
      <c r="E44" s="22">
        <v>10</v>
      </c>
      <c r="F44" s="29"/>
      <c r="G44" s="29"/>
      <c r="H44" s="6"/>
      <c r="I44" s="6"/>
      <c r="J44" s="6"/>
      <c r="K44" s="6">
        <v>10</v>
      </c>
      <c r="L44" s="6"/>
      <c r="M44" s="6"/>
      <c r="N44" s="6"/>
      <c r="O44" s="6"/>
      <c r="P44" s="29"/>
      <c r="Q44" s="6"/>
      <c r="R44" s="29">
        <v>10</v>
      </c>
      <c r="S44" s="6">
        <f t="shared" si="3"/>
        <v>20</v>
      </c>
      <c r="T44" s="6">
        <f>SUM(E44:R44)</f>
        <v>30</v>
      </c>
      <c r="U44" s="30" t="s">
        <v>36</v>
      </c>
      <c r="V44" s="32">
        <f>TRUNC(T44/30)</f>
        <v>1</v>
      </c>
      <c r="W44" s="28"/>
      <c r="X44" s="29"/>
      <c r="Y44" s="29"/>
      <c r="Z44" s="29"/>
      <c r="AA44" s="15"/>
      <c r="AB44" s="15"/>
      <c r="AC44" s="15"/>
      <c r="AD44" s="15"/>
      <c r="AE44" s="14"/>
      <c r="AF44" s="14"/>
      <c r="AG44" s="14"/>
      <c r="AH44" s="29"/>
      <c r="AI44" s="14"/>
      <c r="AJ44" s="29"/>
      <c r="AK44" s="6">
        <f t="shared" si="4"/>
        <v>0</v>
      </c>
      <c r="AL44" s="6">
        <f>SUM(W44:AJ44)</f>
        <v>0</v>
      </c>
      <c r="AM44" s="30"/>
      <c r="AN44" s="32">
        <f t="shared" si="5"/>
        <v>0</v>
      </c>
      <c r="AO44" s="11">
        <f t="shared" si="6"/>
        <v>30</v>
      </c>
      <c r="AP44" s="11">
        <f t="shared" si="7"/>
        <v>1</v>
      </c>
      <c r="AQ44" s="26"/>
    </row>
    <row r="45" spans="1:43" ht="15" customHeight="1">
      <c r="A45" s="26" t="s">
        <v>217</v>
      </c>
      <c r="B45" s="33">
        <v>21</v>
      </c>
      <c r="C45" s="52" t="s">
        <v>85</v>
      </c>
      <c r="D45" s="86" t="s">
        <v>142</v>
      </c>
      <c r="E45" s="22">
        <v>15</v>
      </c>
      <c r="F45" s="29"/>
      <c r="G45" s="29"/>
      <c r="H45" s="6"/>
      <c r="I45" s="6"/>
      <c r="J45" s="6"/>
      <c r="K45" s="6"/>
      <c r="L45" s="6"/>
      <c r="M45" s="6"/>
      <c r="N45" s="6"/>
      <c r="O45" s="6"/>
      <c r="P45" s="29"/>
      <c r="Q45" s="6"/>
      <c r="R45" s="29">
        <v>15</v>
      </c>
      <c r="S45" s="6">
        <f t="shared" si="3"/>
        <v>15</v>
      </c>
      <c r="T45" s="6">
        <f>SUM(E45:R45)</f>
        <v>30</v>
      </c>
      <c r="U45" s="30" t="s">
        <v>36</v>
      </c>
      <c r="V45" s="32">
        <f>TRUNC(T45/30)</f>
        <v>1</v>
      </c>
      <c r="W45" s="28"/>
      <c r="X45" s="29"/>
      <c r="Y45" s="29"/>
      <c r="Z45" s="29"/>
      <c r="AA45" s="15"/>
      <c r="AB45" s="15"/>
      <c r="AC45" s="15"/>
      <c r="AD45" s="15"/>
      <c r="AE45" s="14"/>
      <c r="AF45" s="14"/>
      <c r="AG45" s="14"/>
      <c r="AH45" s="29"/>
      <c r="AI45" s="14"/>
      <c r="AJ45" s="29"/>
      <c r="AK45" s="6">
        <f t="shared" si="4"/>
        <v>0</v>
      </c>
      <c r="AL45" s="6">
        <f aca="true" t="shared" si="8" ref="AL45:AL50">SUM(W45:AJ45)</f>
        <v>0</v>
      </c>
      <c r="AM45" s="30"/>
      <c r="AN45" s="32">
        <f aca="true" t="shared" si="9" ref="AN45:AN50">TRUNC(AL45/30)</f>
        <v>0</v>
      </c>
      <c r="AO45" s="11">
        <f>T45+AL45</f>
        <v>30</v>
      </c>
      <c r="AP45" s="11">
        <f>V45+AN45</f>
        <v>1</v>
      </c>
      <c r="AQ45" s="26"/>
    </row>
    <row r="46" spans="1:43" ht="15" customHeight="1">
      <c r="A46" s="26" t="s">
        <v>217</v>
      </c>
      <c r="B46" s="33">
        <v>22</v>
      </c>
      <c r="C46" s="52" t="s">
        <v>85</v>
      </c>
      <c r="D46" s="86" t="s">
        <v>143</v>
      </c>
      <c r="E46" s="22">
        <v>15</v>
      </c>
      <c r="F46" s="29"/>
      <c r="G46" s="29"/>
      <c r="H46" s="6"/>
      <c r="I46" s="6"/>
      <c r="J46" s="6"/>
      <c r="K46" s="6"/>
      <c r="L46" s="6"/>
      <c r="M46" s="6"/>
      <c r="N46" s="6"/>
      <c r="O46" s="6"/>
      <c r="P46" s="29"/>
      <c r="Q46" s="6"/>
      <c r="R46" s="29">
        <v>15</v>
      </c>
      <c r="S46" s="6">
        <f t="shared" si="3"/>
        <v>15</v>
      </c>
      <c r="T46" s="6">
        <f>SUM(E46:R46)</f>
        <v>30</v>
      </c>
      <c r="U46" s="30" t="s">
        <v>36</v>
      </c>
      <c r="V46" s="32">
        <f>TRUNC(T46/30)</f>
        <v>1</v>
      </c>
      <c r="W46" s="28"/>
      <c r="X46" s="29"/>
      <c r="Y46" s="29"/>
      <c r="Z46" s="29"/>
      <c r="AA46" s="15"/>
      <c r="AB46" s="15"/>
      <c r="AC46" s="15"/>
      <c r="AD46" s="15"/>
      <c r="AE46" s="14"/>
      <c r="AF46" s="14"/>
      <c r="AG46" s="14"/>
      <c r="AH46" s="29"/>
      <c r="AI46" s="14"/>
      <c r="AJ46" s="29"/>
      <c r="AK46" s="6">
        <f t="shared" si="4"/>
        <v>0</v>
      </c>
      <c r="AL46" s="6">
        <f t="shared" si="8"/>
        <v>0</v>
      </c>
      <c r="AM46" s="30"/>
      <c r="AN46" s="32">
        <f t="shared" si="9"/>
        <v>0</v>
      </c>
      <c r="AO46" s="11">
        <f>T46+AL46</f>
        <v>30</v>
      </c>
      <c r="AP46" s="11">
        <f>V46+AN46</f>
        <v>1</v>
      </c>
      <c r="AQ46" s="26"/>
    </row>
    <row r="47" spans="1:43" ht="15" customHeight="1">
      <c r="A47" s="26" t="s">
        <v>217</v>
      </c>
      <c r="B47" s="33">
        <v>23</v>
      </c>
      <c r="C47" s="52" t="s">
        <v>85</v>
      </c>
      <c r="D47" s="85" t="s">
        <v>144</v>
      </c>
      <c r="E47" s="22">
        <v>15</v>
      </c>
      <c r="F47" s="29"/>
      <c r="G47" s="29"/>
      <c r="H47" s="6"/>
      <c r="I47" s="6"/>
      <c r="J47" s="6"/>
      <c r="K47" s="6"/>
      <c r="L47" s="6"/>
      <c r="M47" s="6"/>
      <c r="N47" s="6"/>
      <c r="O47" s="6"/>
      <c r="P47" s="29"/>
      <c r="Q47" s="6"/>
      <c r="R47" s="29">
        <v>15</v>
      </c>
      <c r="S47" s="6">
        <f t="shared" si="3"/>
        <v>15</v>
      </c>
      <c r="T47" s="6">
        <f>SUM(E47:R47)</f>
        <v>30</v>
      </c>
      <c r="U47" s="30" t="s">
        <v>36</v>
      </c>
      <c r="V47" s="32">
        <f>TRUNC(T47/30)</f>
        <v>1</v>
      </c>
      <c r="W47" s="28"/>
      <c r="X47" s="29"/>
      <c r="Y47" s="29"/>
      <c r="Z47" s="29"/>
      <c r="AA47" s="15"/>
      <c r="AB47" s="15"/>
      <c r="AC47" s="15"/>
      <c r="AD47" s="15"/>
      <c r="AE47" s="14"/>
      <c r="AF47" s="14"/>
      <c r="AG47" s="14"/>
      <c r="AH47" s="29"/>
      <c r="AI47" s="14"/>
      <c r="AJ47" s="29"/>
      <c r="AK47" s="6">
        <f t="shared" si="4"/>
        <v>0</v>
      </c>
      <c r="AL47" s="6">
        <f t="shared" si="8"/>
        <v>0</v>
      </c>
      <c r="AM47" s="30"/>
      <c r="AN47" s="32">
        <f t="shared" si="9"/>
        <v>0</v>
      </c>
      <c r="AO47" s="11">
        <f>T47+AL47</f>
        <v>30</v>
      </c>
      <c r="AP47" s="11">
        <f>V47+AN47</f>
        <v>1</v>
      </c>
      <c r="AQ47" s="26"/>
    </row>
    <row r="48" spans="1:43" ht="15" customHeight="1">
      <c r="A48" s="26" t="s">
        <v>217</v>
      </c>
      <c r="B48" s="33">
        <v>24</v>
      </c>
      <c r="C48" s="52" t="s">
        <v>85</v>
      </c>
      <c r="D48" s="85" t="s">
        <v>145</v>
      </c>
      <c r="E48" s="22"/>
      <c r="F48" s="29"/>
      <c r="G48" s="29"/>
      <c r="H48" s="6"/>
      <c r="I48" s="6"/>
      <c r="J48" s="6"/>
      <c r="K48" s="6"/>
      <c r="L48" s="6"/>
      <c r="M48" s="6"/>
      <c r="N48" s="6"/>
      <c r="O48" s="6"/>
      <c r="P48" s="29"/>
      <c r="Q48" s="6"/>
      <c r="R48" s="29"/>
      <c r="S48" s="6">
        <f t="shared" si="3"/>
        <v>0</v>
      </c>
      <c r="T48" s="6"/>
      <c r="U48" s="30"/>
      <c r="V48" s="32"/>
      <c r="W48" s="22">
        <v>15</v>
      </c>
      <c r="X48" s="29"/>
      <c r="Y48" s="29"/>
      <c r="Z48" s="6"/>
      <c r="AA48" s="6"/>
      <c r="AB48" s="6"/>
      <c r="AC48" s="6"/>
      <c r="AD48" s="6"/>
      <c r="AE48" s="6"/>
      <c r="AF48" s="6"/>
      <c r="AG48" s="6"/>
      <c r="AH48" s="29"/>
      <c r="AI48" s="6"/>
      <c r="AJ48" s="29">
        <v>15</v>
      </c>
      <c r="AK48" s="6">
        <f t="shared" si="4"/>
        <v>15</v>
      </c>
      <c r="AL48" s="6">
        <f t="shared" si="8"/>
        <v>30</v>
      </c>
      <c r="AM48" s="30" t="s">
        <v>36</v>
      </c>
      <c r="AN48" s="32">
        <f t="shared" si="9"/>
        <v>1</v>
      </c>
      <c r="AO48" s="11">
        <f>T48+AL48</f>
        <v>30</v>
      </c>
      <c r="AP48" s="11">
        <f>V48+AN48</f>
        <v>1</v>
      </c>
      <c r="AQ48" s="26"/>
    </row>
    <row r="49" spans="1:43" ht="15" customHeight="1">
      <c r="A49" s="26" t="s">
        <v>217</v>
      </c>
      <c r="B49" s="33">
        <v>25</v>
      </c>
      <c r="C49" s="52" t="s">
        <v>85</v>
      </c>
      <c r="D49" s="85" t="s">
        <v>69</v>
      </c>
      <c r="E49" s="22">
        <v>20</v>
      </c>
      <c r="F49" s="29"/>
      <c r="G49" s="29"/>
      <c r="H49" s="6"/>
      <c r="I49" s="6"/>
      <c r="J49" s="6"/>
      <c r="K49" s="6"/>
      <c r="L49" s="6"/>
      <c r="M49" s="6"/>
      <c r="N49" s="6"/>
      <c r="O49" s="6"/>
      <c r="P49" s="29"/>
      <c r="Q49" s="6"/>
      <c r="R49" s="29">
        <v>10</v>
      </c>
      <c r="S49" s="6">
        <f t="shared" si="3"/>
        <v>20</v>
      </c>
      <c r="T49" s="6">
        <f>SUM(E49:R49)</f>
        <v>30</v>
      </c>
      <c r="U49" s="30" t="s">
        <v>36</v>
      </c>
      <c r="V49" s="32">
        <f>TRUNC(T49/30)</f>
        <v>1</v>
      </c>
      <c r="W49" s="28"/>
      <c r="X49" s="29"/>
      <c r="Y49" s="29"/>
      <c r="Z49" s="29"/>
      <c r="AA49" s="15"/>
      <c r="AB49" s="15"/>
      <c r="AC49" s="15"/>
      <c r="AD49" s="15"/>
      <c r="AE49" s="14"/>
      <c r="AF49" s="14"/>
      <c r="AG49" s="14"/>
      <c r="AH49" s="29"/>
      <c r="AI49" s="14"/>
      <c r="AJ49" s="29"/>
      <c r="AK49" s="6">
        <f t="shared" si="4"/>
        <v>0</v>
      </c>
      <c r="AL49" s="6">
        <f t="shared" si="8"/>
        <v>0</v>
      </c>
      <c r="AM49" s="30"/>
      <c r="AN49" s="32">
        <f t="shared" si="9"/>
        <v>0</v>
      </c>
      <c r="AO49" s="11">
        <f>T49+AL49</f>
        <v>30</v>
      </c>
      <c r="AP49" s="11">
        <f>V49+AN49</f>
        <v>1</v>
      </c>
      <c r="AQ49" s="26"/>
    </row>
    <row r="50" spans="1:43" ht="15" customHeight="1">
      <c r="A50" s="26" t="s">
        <v>217</v>
      </c>
      <c r="B50" s="33">
        <v>26</v>
      </c>
      <c r="C50" s="52" t="s">
        <v>85</v>
      </c>
      <c r="D50" s="87" t="s">
        <v>70</v>
      </c>
      <c r="E50" s="22"/>
      <c r="F50" s="29"/>
      <c r="G50" s="29"/>
      <c r="H50" s="6"/>
      <c r="I50" s="6"/>
      <c r="J50" s="6"/>
      <c r="K50" s="6"/>
      <c r="L50" s="6"/>
      <c r="M50" s="6"/>
      <c r="N50" s="6"/>
      <c r="O50" s="6"/>
      <c r="P50" s="29"/>
      <c r="Q50" s="6"/>
      <c r="R50" s="29"/>
      <c r="S50" s="6">
        <f t="shared" si="3"/>
        <v>0</v>
      </c>
      <c r="T50" s="6"/>
      <c r="U50" s="30"/>
      <c r="V50" s="32"/>
      <c r="W50" s="22">
        <v>15</v>
      </c>
      <c r="X50" s="29"/>
      <c r="Y50" s="29"/>
      <c r="Z50" s="6"/>
      <c r="AA50" s="6"/>
      <c r="AB50" s="6"/>
      <c r="AC50" s="6"/>
      <c r="AD50" s="6"/>
      <c r="AE50" s="6"/>
      <c r="AF50" s="6"/>
      <c r="AG50" s="6"/>
      <c r="AH50" s="29"/>
      <c r="AI50" s="6"/>
      <c r="AJ50" s="29">
        <v>15</v>
      </c>
      <c r="AK50" s="6">
        <f t="shared" si="4"/>
        <v>15</v>
      </c>
      <c r="AL50" s="6">
        <f t="shared" si="8"/>
        <v>30</v>
      </c>
      <c r="AM50" s="30" t="s">
        <v>36</v>
      </c>
      <c r="AN50" s="32">
        <f t="shared" si="9"/>
        <v>1</v>
      </c>
      <c r="AO50" s="11">
        <f t="shared" si="6"/>
        <v>30</v>
      </c>
      <c r="AP50" s="11">
        <f t="shared" si="7"/>
        <v>1</v>
      </c>
      <c r="AQ50" s="26"/>
    </row>
    <row r="51" spans="1:43" ht="15" customHeight="1">
      <c r="A51" s="26" t="s">
        <v>217</v>
      </c>
      <c r="B51" s="33">
        <v>27</v>
      </c>
      <c r="C51" s="52" t="s">
        <v>85</v>
      </c>
      <c r="D51" s="85" t="s">
        <v>68</v>
      </c>
      <c r="E51" s="22">
        <v>20</v>
      </c>
      <c r="F51" s="29"/>
      <c r="G51" s="29"/>
      <c r="H51" s="6"/>
      <c r="I51" s="6"/>
      <c r="J51" s="6"/>
      <c r="K51" s="6"/>
      <c r="L51" s="6"/>
      <c r="M51" s="6"/>
      <c r="N51" s="6"/>
      <c r="O51" s="6"/>
      <c r="P51" s="29"/>
      <c r="Q51" s="6"/>
      <c r="R51" s="29">
        <v>10</v>
      </c>
      <c r="S51" s="6">
        <f t="shared" si="3"/>
        <v>20</v>
      </c>
      <c r="T51" s="6">
        <f>SUM(E51:R51)</f>
        <v>30</v>
      </c>
      <c r="U51" s="30" t="s">
        <v>36</v>
      </c>
      <c r="V51" s="32">
        <f>TRUNC(T51/30)</f>
        <v>1</v>
      </c>
      <c r="W51" s="28"/>
      <c r="X51" s="29"/>
      <c r="Y51" s="29"/>
      <c r="Z51" s="29"/>
      <c r="AA51" s="15"/>
      <c r="AB51" s="15"/>
      <c r="AC51" s="15"/>
      <c r="AD51" s="15"/>
      <c r="AE51" s="14"/>
      <c r="AF51" s="14"/>
      <c r="AG51" s="14"/>
      <c r="AH51" s="29"/>
      <c r="AI51" s="14"/>
      <c r="AJ51" s="29"/>
      <c r="AK51" s="6">
        <f t="shared" si="4"/>
        <v>0</v>
      </c>
      <c r="AL51" s="6">
        <f>SUM(W51:AJ51)</f>
        <v>0</v>
      </c>
      <c r="AM51" s="30"/>
      <c r="AN51" s="32">
        <f>TRUNC(AL51/30)</f>
        <v>0</v>
      </c>
      <c r="AO51" s="11">
        <f>T51+AL51</f>
        <v>30</v>
      </c>
      <c r="AP51" s="11">
        <f>V51+AN51</f>
        <v>1</v>
      </c>
      <c r="AQ51" s="26"/>
    </row>
    <row r="52" spans="1:43" ht="15" customHeight="1">
      <c r="A52" s="26" t="s">
        <v>217</v>
      </c>
      <c r="B52" s="33">
        <v>28</v>
      </c>
      <c r="C52" s="52" t="s">
        <v>85</v>
      </c>
      <c r="D52" s="85" t="s">
        <v>67</v>
      </c>
      <c r="E52" s="22">
        <v>10</v>
      </c>
      <c r="F52" s="29"/>
      <c r="G52" s="29"/>
      <c r="H52" s="6"/>
      <c r="I52" s="6"/>
      <c r="J52" s="6"/>
      <c r="K52" s="6"/>
      <c r="L52" s="6"/>
      <c r="M52" s="6"/>
      <c r="N52" s="6"/>
      <c r="O52" s="6"/>
      <c r="P52" s="29"/>
      <c r="Q52" s="6"/>
      <c r="R52" s="29">
        <v>20</v>
      </c>
      <c r="S52" s="6">
        <f t="shared" si="3"/>
        <v>10</v>
      </c>
      <c r="T52" s="6">
        <f>SUM(E52:R52)</f>
        <v>30</v>
      </c>
      <c r="U52" s="30" t="s">
        <v>36</v>
      </c>
      <c r="V52" s="32">
        <f>TRUNC(T52/30)</f>
        <v>1</v>
      </c>
      <c r="W52" s="28"/>
      <c r="X52" s="29"/>
      <c r="Y52" s="29"/>
      <c r="Z52" s="29"/>
      <c r="AA52" s="15"/>
      <c r="AB52" s="15"/>
      <c r="AC52" s="15"/>
      <c r="AD52" s="15"/>
      <c r="AE52" s="14"/>
      <c r="AF52" s="14"/>
      <c r="AG52" s="14"/>
      <c r="AH52" s="29"/>
      <c r="AI52" s="14"/>
      <c r="AJ52" s="29"/>
      <c r="AK52" s="6">
        <f t="shared" si="4"/>
        <v>0</v>
      </c>
      <c r="AL52" s="6">
        <f>SUM(W52:AJ52)</f>
        <v>0</v>
      </c>
      <c r="AM52" s="30"/>
      <c r="AN52" s="32">
        <f t="shared" si="5"/>
        <v>0</v>
      </c>
      <c r="AO52" s="11">
        <f t="shared" si="6"/>
        <v>30</v>
      </c>
      <c r="AP52" s="11">
        <f t="shared" si="7"/>
        <v>1</v>
      </c>
      <c r="AQ52" s="26"/>
    </row>
    <row r="53" spans="1:43" ht="15" customHeight="1">
      <c r="A53" s="26" t="s">
        <v>217</v>
      </c>
      <c r="B53" s="33">
        <v>29</v>
      </c>
      <c r="C53" s="52" t="s">
        <v>85</v>
      </c>
      <c r="D53" s="84" t="s">
        <v>146</v>
      </c>
      <c r="E53" s="22"/>
      <c r="F53" s="29"/>
      <c r="G53" s="29"/>
      <c r="H53" s="6"/>
      <c r="I53" s="6"/>
      <c r="J53" s="6"/>
      <c r="K53" s="6"/>
      <c r="L53" s="6"/>
      <c r="M53" s="6"/>
      <c r="N53" s="6"/>
      <c r="O53" s="6"/>
      <c r="P53" s="29"/>
      <c r="Q53" s="6"/>
      <c r="R53" s="29"/>
      <c r="S53" s="6">
        <f t="shared" si="3"/>
        <v>0</v>
      </c>
      <c r="T53" s="6"/>
      <c r="U53" s="30"/>
      <c r="V53" s="32"/>
      <c r="W53" s="22">
        <v>10</v>
      </c>
      <c r="X53" s="29"/>
      <c r="Y53" s="29"/>
      <c r="Z53" s="6"/>
      <c r="AA53" s="6"/>
      <c r="AB53" s="6"/>
      <c r="AC53" s="6"/>
      <c r="AD53" s="6"/>
      <c r="AE53" s="6"/>
      <c r="AF53" s="6"/>
      <c r="AG53" s="6"/>
      <c r="AH53" s="29"/>
      <c r="AI53" s="6"/>
      <c r="AJ53" s="29">
        <v>20</v>
      </c>
      <c r="AK53" s="6">
        <f t="shared" si="4"/>
        <v>10</v>
      </c>
      <c r="AL53" s="6">
        <f>SUM(W53:AJ53)</f>
        <v>30</v>
      </c>
      <c r="AM53" s="30" t="s">
        <v>36</v>
      </c>
      <c r="AN53" s="32">
        <f t="shared" si="5"/>
        <v>1</v>
      </c>
      <c r="AO53" s="11">
        <f>T53+AL53</f>
        <v>30</v>
      </c>
      <c r="AP53" s="11">
        <f>V53+AN53</f>
        <v>1</v>
      </c>
      <c r="AQ53" s="26"/>
    </row>
    <row r="54" spans="1:43" ht="12.75">
      <c r="A54" s="26" t="s">
        <v>217</v>
      </c>
      <c r="B54" s="33">
        <v>30</v>
      </c>
      <c r="C54" s="52" t="s">
        <v>85</v>
      </c>
      <c r="D54" s="84" t="s">
        <v>147</v>
      </c>
      <c r="E54" s="22">
        <v>15</v>
      </c>
      <c r="F54" s="29"/>
      <c r="G54" s="29"/>
      <c r="H54" s="6"/>
      <c r="I54" s="6"/>
      <c r="J54" s="6"/>
      <c r="K54" s="6"/>
      <c r="L54" s="6"/>
      <c r="M54" s="6"/>
      <c r="N54" s="6"/>
      <c r="O54" s="6"/>
      <c r="P54" s="29"/>
      <c r="Q54" s="6"/>
      <c r="R54" s="29">
        <v>15</v>
      </c>
      <c r="S54" s="6">
        <f t="shared" si="3"/>
        <v>15</v>
      </c>
      <c r="T54" s="6">
        <f>SUM(E54:R54)</f>
        <v>30</v>
      </c>
      <c r="U54" s="30" t="s">
        <v>36</v>
      </c>
      <c r="V54" s="32">
        <f>TRUNC(T54/30)</f>
        <v>1</v>
      </c>
      <c r="W54" s="28"/>
      <c r="X54" s="29"/>
      <c r="Y54" s="29"/>
      <c r="Z54" s="29"/>
      <c r="AA54" s="15"/>
      <c r="AB54" s="15"/>
      <c r="AC54" s="15"/>
      <c r="AD54" s="15"/>
      <c r="AE54" s="14"/>
      <c r="AF54" s="14"/>
      <c r="AG54" s="14"/>
      <c r="AH54" s="29"/>
      <c r="AI54" s="14"/>
      <c r="AJ54" s="29"/>
      <c r="AK54" s="6">
        <f>SUM(W54:AH54)</f>
        <v>0</v>
      </c>
      <c r="AL54" s="6">
        <f>SUM(W54:AJ54)</f>
        <v>0</v>
      </c>
      <c r="AM54" s="30"/>
      <c r="AN54" s="32">
        <f t="shared" si="5"/>
        <v>0</v>
      </c>
      <c r="AO54" s="11">
        <f t="shared" si="6"/>
        <v>30</v>
      </c>
      <c r="AP54" s="11">
        <f t="shared" si="7"/>
        <v>1</v>
      </c>
      <c r="AQ54" s="26"/>
    </row>
    <row r="55" spans="1:43" ht="15" customHeight="1">
      <c r="A55" s="26"/>
      <c r="B55" s="33">
        <v>31</v>
      </c>
      <c r="C55" s="52" t="s">
        <v>85</v>
      </c>
      <c r="D55" s="84" t="s">
        <v>148</v>
      </c>
      <c r="E55" s="22"/>
      <c r="F55" s="29"/>
      <c r="G55" s="29"/>
      <c r="H55" s="6"/>
      <c r="I55" s="6"/>
      <c r="J55" s="6"/>
      <c r="K55" s="6"/>
      <c r="L55" s="6"/>
      <c r="M55" s="6"/>
      <c r="N55" s="6"/>
      <c r="O55" s="6"/>
      <c r="P55" s="29"/>
      <c r="Q55" s="6"/>
      <c r="R55" s="29"/>
      <c r="S55" s="6">
        <f t="shared" si="3"/>
        <v>0</v>
      </c>
      <c r="T55" s="6"/>
      <c r="U55" s="30"/>
      <c r="V55" s="32"/>
      <c r="W55" s="59">
        <v>15</v>
      </c>
      <c r="X55" s="48">
        <v>10</v>
      </c>
      <c r="Y55" s="172"/>
      <c r="Z55" s="60"/>
      <c r="AA55" s="60"/>
      <c r="AB55" s="60"/>
      <c r="AC55" s="26"/>
      <c r="AD55" s="60"/>
      <c r="AE55" s="60"/>
      <c r="AF55" s="60"/>
      <c r="AG55" s="60"/>
      <c r="AH55" s="59"/>
      <c r="AI55" s="60"/>
      <c r="AJ55" s="59">
        <v>5</v>
      </c>
      <c r="AK55" s="6">
        <f>SUM(W55:AH55)</f>
        <v>25</v>
      </c>
      <c r="AL55" s="6">
        <f>SUM(W55:AJ55)</f>
        <v>30</v>
      </c>
      <c r="AM55" s="30" t="s">
        <v>36</v>
      </c>
      <c r="AN55" s="32">
        <f t="shared" si="5"/>
        <v>1</v>
      </c>
      <c r="AO55" s="11">
        <f t="shared" si="6"/>
        <v>30</v>
      </c>
      <c r="AP55" s="11">
        <f t="shared" si="7"/>
        <v>1</v>
      </c>
      <c r="AQ55" s="26"/>
    </row>
    <row r="56" spans="1:43" ht="15" customHeight="1">
      <c r="A56" s="26"/>
      <c r="B56" s="33">
        <v>32</v>
      </c>
      <c r="C56" s="52" t="s">
        <v>85</v>
      </c>
      <c r="D56" s="84" t="s">
        <v>149</v>
      </c>
      <c r="E56" s="22"/>
      <c r="F56" s="29"/>
      <c r="G56" s="29"/>
      <c r="H56" s="6"/>
      <c r="I56" s="6"/>
      <c r="J56" s="6"/>
      <c r="K56" s="6"/>
      <c r="L56" s="6"/>
      <c r="M56" s="6"/>
      <c r="N56" s="6"/>
      <c r="O56" s="6"/>
      <c r="P56" s="29"/>
      <c r="Q56" s="6"/>
      <c r="R56" s="29"/>
      <c r="S56" s="6">
        <f t="shared" si="3"/>
        <v>0</v>
      </c>
      <c r="T56" s="6"/>
      <c r="U56" s="30"/>
      <c r="V56" s="32"/>
      <c r="W56" s="61"/>
      <c r="X56" s="59">
        <v>30</v>
      </c>
      <c r="Y56" s="172"/>
      <c r="Z56" s="60"/>
      <c r="AA56" s="60"/>
      <c r="AB56" s="60"/>
      <c r="AC56" s="48">
        <v>15</v>
      </c>
      <c r="AD56" s="60"/>
      <c r="AE56" s="60"/>
      <c r="AF56" s="60"/>
      <c r="AG56" s="60"/>
      <c r="AH56" s="59"/>
      <c r="AI56" s="60"/>
      <c r="AJ56" s="59">
        <v>15</v>
      </c>
      <c r="AK56" s="6">
        <f t="shared" si="4"/>
        <v>45</v>
      </c>
      <c r="AL56" s="6">
        <f>SUM(W56:AJ56)</f>
        <v>60</v>
      </c>
      <c r="AM56" s="30" t="s">
        <v>36</v>
      </c>
      <c r="AN56" s="32">
        <f>TRUNC(AL56/30)</f>
        <v>2</v>
      </c>
      <c r="AO56" s="11">
        <f t="shared" si="6"/>
        <v>60</v>
      </c>
      <c r="AP56" s="11">
        <f t="shared" si="7"/>
        <v>2</v>
      </c>
      <c r="AQ56" s="26"/>
    </row>
    <row r="57" spans="1:43" ht="15" customHeight="1">
      <c r="A57" s="26"/>
      <c r="B57" s="33">
        <v>33</v>
      </c>
      <c r="C57" s="52" t="s">
        <v>85</v>
      </c>
      <c r="D57" s="88" t="s">
        <v>150</v>
      </c>
      <c r="E57" s="22"/>
      <c r="F57" s="29"/>
      <c r="G57" s="29"/>
      <c r="H57" s="6"/>
      <c r="I57" s="6"/>
      <c r="J57" s="6"/>
      <c r="K57" s="6"/>
      <c r="L57" s="6"/>
      <c r="M57" s="6"/>
      <c r="N57" s="6"/>
      <c r="O57" s="6"/>
      <c r="P57" s="29"/>
      <c r="Q57" s="6"/>
      <c r="R57" s="29"/>
      <c r="S57" s="6">
        <f t="shared" si="3"/>
        <v>0</v>
      </c>
      <c r="T57" s="6"/>
      <c r="U57" s="30"/>
      <c r="V57" s="32"/>
      <c r="W57" s="28"/>
      <c r="X57" s="29">
        <v>10</v>
      </c>
      <c r="Y57" s="26"/>
      <c r="Z57" s="29"/>
      <c r="AA57" s="15"/>
      <c r="AB57" s="15"/>
      <c r="AC57" s="23">
        <v>15</v>
      </c>
      <c r="AD57" s="15"/>
      <c r="AE57" s="14"/>
      <c r="AF57" s="14"/>
      <c r="AG57" s="14"/>
      <c r="AH57" s="29"/>
      <c r="AI57" s="14"/>
      <c r="AJ57" s="29">
        <v>5</v>
      </c>
      <c r="AK57" s="6">
        <f t="shared" si="4"/>
        <v>25</v>
      </c>
      <c r="AL57" s="6">
        <f>SUM(W57:AJ57)</f>
        <v>30</v>
      </c>
      <c r="AM57" s="30" t="s">
        <v>36</v>
      </c>
      <c r="AN57" s="32">
        <f>TRUNC(AL57/30)</f>
        <v>1</v>
      </c>
      <c r="AO57" s="11">
        <f>T57+AL57</f>
        <v>30</v>
      </c>
      <c r="AP57" s="11">
        <f>V57+AN57</f>
        <v>1</v>
      </c>
      <c r="AQ57" s="26"/>
    </row>
    <row r="58" spans="1:43" ht="15" customHeight="1">
      <c r="A58" s="26"/>
      <c r="B58" s="33">
        <v>34</v>
      </c>
      <c r="C58" s="52" t="s">
        <v>85</v>
      </c>
      <c r="D58" s="88" t="s">
        <v>151</v>
      </c>
      <c r="E58" s="22"/>
      <c r="F58" s="29"/>
      <c r="G58" s="29"/>
      <c r="H58" s="6"/>
      <c r="I58" s="6"/>
      <c r="J58" s="6"/>
      <c r="K58" s="6"/>
      <c r="L58" s="6"/>
      <c r="M58" s="6"/>
      <c r="N58" s="6"/>
      <c r="O58" s="6"/>
      <c r="P58" s="29"/>
      <c r="Q58" s="6"/>
      <c r="R58" s="29"/>
      <c r="S58" s="6">
        <f t="shared" si="3"/>
        <v>0</v>
      </c>
      <c r="T58" s="6"/>
      <c r="U58" s="30"/>
      <c r="V58" s="32"/>
      <c r="W58" s="28">
        <v>20</v>
      </c>
      <c r="X58" s="29">
        <v>15</v>
      </c>
      <c r="Y58" s="29"/>
      <c r="Z58" s="23">
        <v>15</v>
      </c>
      <c r="AA58" s="15"/>
      <c r="AB58" s="15"/>
      <c r="AC58" s="172"/>
      <c r="AD58" s="15"/>
      <c r="AE58" s="14"/>
      <c r="AF58" s="14"/>
      <c r="AG58" s="14"/>
      <c r="AH58" s="29"/>
      <c r="AI58" s="14"/>
      <c r="AJ58" s="29">
        <v>10</v>
      </c>
      <c r="AK58" s="6">
        <f t="shared" si="4"/>
        <v>50</v>
      </c>
      <c r="AL58" s="6">
        <f>SUM(W58:AJ58)</f>
        <v>60</v>
      </c>
      <c r="AM58" s="30" t="s">
        <v>36</v>
      </c>
      <c r="AN58" s="32">
        <f>TRUNC(AL58/30)</f>
        <v>2</v>
      </c>
      <c r="AO58" s="11">
        <f>T58+AL58</f>
        <v>60</v>
      </c>
      <c r="AP58" s="11">
        <f>V58+AN58</f>
        <v>2</v>
      </c>
      <c r="AQ58" s="26"/>
    </row>
    <row r="59" spans="1:43" ht="15" customHeight="1">
      <c r="A59" s="26"/>
      <c r="B59" s="33">
        <v>35</v>
      </c>
      <c r="C59" s="52" t="s">
        <v>85</v>
      </c>
      <c r="D59" s="88" t="s">
        <v>152</v>
      </c>
      <c r="E59" s="22"/>
      <c r="F59" s="29"/>
      <c r="G59" s="29"/>
      <c r="H59" s="6"/>
      <c r="I59" s="6"/>
      <c r="J59" s="6"/>
      <c r="K59" s="6"/>
      <c r="L59" s="6"/>
      <c r="M59" s="6"/>
      <c r="N59" s="6"/>
      <c r="O59" s="6"/>
      <c r="P59" s="29"/>
      <c r="Q59" s="6"/>
      <c r="R59" s="29"/>
      <c r="S59" s="6">
        <f t="shared" si="3"/>
        <v>0</v>
      </c>
      <c r="T59" s="6"/>
      <c r="U59" s="30"/>
      <c r="V59" s="32"/>
      <c r="W59" s="28">
        <v>10</v>
      </c>
      <c r="X59" s="29">
        <v>20</v>
      </c>
      <c r="Y59" s="26"/>
      <c r="Z59" s="29"/>
      <c r="AA59" s="15"/>
      <c r="AB59" s="15"/>
      <c r="AC59" s="23">
        <v>15</v>
      </c>
      <c r="AD59" s="15"/>
      <c r="AE59" s="14"/>
      <c r="AF59" s="14"/>
      <c r="AG59" s="14"/>
      <c r="AH59" s="29"/>
      <c r="AI59" s="14"/>
      <c r="AJ59" s="29">
        <v>15</v>
      </c>
      <c r="AK59" s="6">
        <f t="shared" si="4"/>
        <v>45</v>
      </c>
      <c r="AL59" s="6">
        <f>SUM(W59:AJ59)</f>
        <v>60</v>
      </c>
      <c r="AM59" s="30" t="s">
        <v>36</v>
      </c>
      <c r="AN59" s="32">
        <f t="shared" si="5"/>
        <v>2</v>
      </c>
      <c r="AO59" s="11">
        <f t="shared" si="6"/>
        <v>60</v>
      </c>
      <c r="AP59" s="11">
        <f t="shared" si="7"/>
        <v>2</v>
      </c>
      <c r="AQ59" s="26"/>
    </row>
    <row r="60" spans="1:43" ht="15" customHeight="1">
      <c r="A60" s="26"/>
      <c r="B60" s="33">
        <v>36</v>
      </c>
      <c r="C60" s="52" t="s">
        <v>85</v>
      </c>
      <c r="D60" s="88" t="s">
        <v>153</v>
      </c>
      <c r="E60" s="22"/>
      <c r="F60" s="29"/>
      <c r="G60" s="29"/>
      <c r="H60" s="6"/>
      <c r="I60" s="6"/>
      <c r="J60" s="6"/>
      <c r="K60" s="6"/>
      <c r="L60" s="6"/>
      <c r="M60" s="6"/>
      <c r="N60" s="6"/>
      <c r="O60" s="6"/>
      <c r="P60" s="29"/>
      <c r="Q60" s="6"/>
      <c r="R60" s="29"/>
      <c r="S60" s="6">
        <f t="shared" si="3"/>
        <v>0</v>
      </c>
      <c r="T60" s="6"/>
      <c r="U60" s="30"/>
      <c r="V60" s="32"/>
      <c r="W60" s="28">
        <v>25</v>
      </c>
      <c r="X60" s="29">
        <v>25</v>
      </c>
      <c r="Y60" s="29"/>
      <c r="Z60" s="29"/>
      <c r="AA60" s="15"/>
      <c r="AB60" s="15"/>
      <c r="AC60" s="23">
        <v>15</v>
      </c>
      <c r="AD60" s="15"/>
      <c r="AE60" s="14"/>
      <c r="AF60" s="14"/>
      <c r="AG60" s="14"/>
      <c r="AH60" s="29"/>
      <c r="AI60" s="14"/>
      <c r="AJ60" s="29">
        <v>25</v>
      </c>
      <c r="AK60" s="6">
        <f t="shared" si="4"/>
        <v>65</v>
      </c>
      <c r="AL60" s="6">
        <f>SUM(W60:AJ60)</f>
        <v>90</v>
      </c>
      <c r="AM60" s="30" t="s">
        <v>36</v>
      </c>
      <c r="AN60" s="32">
        <f t="shared" si="5"/>
        <v>3</v>
      </c>
      <c r="AO60" s="11">
        <f t="shared" si="6"/>
        <v>90</v>
      </c>
      <c r="AP60" s="11">
        <f t="shared" si="7"/>
        <v>3</v>
      </c>
      <c r="AQ60" s="26"/>
    </row>
    <row r="61" spans="1:43" ht="15" customHeight="1">
      <c r="A61" s="26"/>
      <c r="B61" s="33">
        <v>37</v>
      </c>
      <c r="C61" s="52" t="s">
        <v>85</v>
      </c>
      <c r="D61" s="88" t="s">
        <v>154</v>
      </c>
      <c r="E61" s="22"/>
      <c r="F61" s="29"/>
      <c r="G61" s="29"/>
      <c r="H61" s="6"/>
      <c r="I61" s="6"/>
      <c r="J61" s="6"/>
      <c r="K61" s="6"/>
      <c r="L61" s="6"/>
      <c r="M61" s="6"/>
      <c r="N61" s="6"/>
      <c r="O61" s="6"/>
      <c r="P61" s="29"/>
      <c r="Q61" s="6"/>
      <c r="R61" s="29"/>
      <c r="S61" s="6">
        <f t="shared" si="3"/>
        <v>0</v>
      </c>
      <c r="T61" s="6"/>
      <c r="U61" s="30"/>
      <c r="V61" s="32"/>
      <c r="W61" s="28">
        <v>25</v>
      </c>
      <c r="X61" s="29">
        <v>25</v>
      </c>
      <c r="Y61" s="29"/>
      <c r="Z61" s="29"/>
      <c r="AA61" s="15"/>
      <c r="AB61" s="15"/>
      <c r="AC61" s="23">
        <v>15</v>
      </c>
      <c r="AD61" s="15"/>
      <c r="AE61" s="14"/>
      <c r="AF61" s="14"/>
      <c r="AG61" s="14"/>
      <c r="AH61" s="29"/>
      <c r="AI61" s="14"/>
      <c r="AJ61" s="29">
        <v>25</v>
      </c>
      <c r="AK61" s="6">
        <f t="shared" si="4"/>
        <v>65</v>
      </c>
      <c r="AL61" s="6">
        <f>SUM(W61:AJ61)</f>
        <v>90</v>
      </c>
      <c r="AM61" s="30" t="s">
        <v>37</v>
      </c>
      <c r="AN61" s="32">
        <f>TRUNC(AL61/30)</f>
        <v>3</v>
      </c>
      <c r="AO61" s="11">
        <f>T61+AL61</f>
        <v>90</v>
      </c>
      <c r="AP61" s="11">
        <f>V61+AN61</f>
        <v>3</v>
      </c>
      <c r="AQ61" s="26"/>
    </row>
    <row r="62" spans="1:43" ht="15" customHeight="1">
      <c r="A62" s="26"/>
      <c r="B62" s="33">
        <v>38</v>
      </c>
      <c r="C62" s="52" t="s">
        <v>85</v>
      </c>
      <c r="D62" s="88" t="s">
        <v>155</v>
      </c>
      <c r="E62" s="22"/>
      <c r="F62" s="29"/>
      <c r="G62" s="29"/>
      <c r="H62" s="6"/>
      <c r="I62" s="6"/>
      <c r="J62" s="6"/>
      <c r="K62" s="6"/>
      <c r="L62" s="6"/>
      <c r="M62" s="6"/>
      <c r="N62" s="6"/>
      <c r="O62" s="6"/>
      <c r="P62" s="29"/>
      <c r="Q62" s="6"/>
      <c r="R62" s="29"/>
      <c r="S62" s="6">
        <f t="shared" si="3"/>
        <v>0</v>
      </c>
      <c r="T62" s="6"/>
      <c r="U62" s="30"/>
      <c r="V62" s="32"/>
      <c r="W62" s="28">
        <v>20</v>
      </c>
      <c r="X62" s="29">
        <v>10</v>
      </c>
      <c r="Y62" s="160"/>
      <c r="Z62" s="29"/>
      <c r="AA62" s="15"/>
      <c r="AB62" s="15"/>
      <c r="AC62" s="175">
        <v>15</v>
      </c>
      <c r="AD62" s="15"/>
      <c r="AE62" s="14"/>
      <c r="AF62" s="14"/>
      <c r="AG62" s="14"/>
      <c r="AH62" s="29"/>
      <c r="AI62" s="14"/>
      <c r="AJ62" s="29">
        <v>15</v>
      </c>
      <c r="AK62" s="6">
        <f t="shared" si="4"/>
        <v>45</v>
      </c>
      <c r="AL62" s="6">
        <f>SUM(W62:AJ62)</f>
        <v>60</v>
      </c>
      <c r="AM62" s="30" t="s">
        <v>36</v>
      </c>
      <c r="AN62" s="32">
        <f>TRUNC(AL62/30)</f>
        <v>2</v>
      </c>
      <c r="AO62" s="11">
        <f>T62+AL62</f>
        <v>60</v>
      </c>
      <c r="AP62" s="11">
        <f>V62+AN62</f>
        <v>2</v>
      </c>
      <c r="AQ62" s="26"/>
    </row>
    <row r="63" spans="1:43" ht="15" customHeight="1">
      <c r="A63" s="26"/>
      <c r="B63" s="33">
        <v>39</v>
      </c>
      <c r="C63" s="52" t="s">
        <v>85</v>
      </c>
      <c r="D63" s="88" t="s">
        <v>156</v>
      </c>
      <c r="E63" s="28">
        <v>6</v>
      </c>
      <c r="F63" s="29"/>
      <c r="G63" s="29">
        <v>15</v>
      </c>
      <c r="H63" s="29"/>
      <c r="I63" s="15"/>
      <c r="J63" s="15"/>
      <c r="K63" s="23">
        <v>15</v>
      </c>
      <c r="L63" s="15"/>
      <c r="M63" s="14"/>
      <c r="N63" s="14"/>
      <c r="O63" s="14"/>
      <c r="P63" s="29"/>
      <c r="Q63" s="14"/>
      <c r="R63" s="29">
        <v>24</v>
      </c>
      <c r="S63" s="6">
        <f t="shared" si="3"/>
        <v>36</v>
      </c>
      <c r="T63" s="6">
        <f>SUM(E63:R63)</f>
        <v>60</v>
      </c>
      <c r="U63" s="30" t="s">
        <v>36</v>
      </c>
      <c r="V63" s="176">
        <f>TRUNC(T63/30)</f>
        <v>2</v>
      </c>
      <c r="W63" s="28"/>
      <c r="X63" s="29"/>
      <c r="Y63" s="29"/>
      <c r="Z63" s="29"/>
      <c r="AA63" s="15"/>
      <c r="AB63" s="15"/>
      <c r="AC63" s="15"/>
      <c r="AD63" s="15"/>
      <c r="AE63" s="14"/>
      <c r="AF63" s="14"/>
      <c r="AG63" s="14"/>
      <c r="AH63" s="29"/>
      <c r="AI63" s="14"/>
      <c r="AJ63" s="29"/>
      <c r="AK63" s="6">
        <f t="shared" si="4"/>
        <v>0</v>
      </c>
      <c r="AL63" s="6">
        <f>SUM(W63:AJ63)</f>
        <v>0</v>
      </c>
      <c r="AM63" s="30"/>
      <c r="AN63" s="32">
        <f t="shared" si="5"/>
        <v>0</v>
      </c>
      <c r="AO63" s="11">
        <f t="shared" si="6"/>
        <v>60</v>
      </c>
      <c r="AP63" s="11">
        <f t="shared" si="7"/>
        <v>2</v>
      </c>
      <c r="AQ63" s="26"/>
    </row>
    <row r="64" spans="1:43" ht="15" customHeight="1">
      <c r="A64" s="26" t="s">
        <v>217</v>
      </c>
      <c r="B64" s="33">
        <v>40</v>
      </c>
      <c r="C64" s="52" t="s">
        <v>85</v>
      </c>
      <c r="D64" s="88" t="s">
        <v>157</v>
      </c>
      <c r="E64" s="22">
        <v>5</v>
      </c>
      <c r="F64" s="29"/>
      <c r="G64" s="29">
        <v>15</v>
      </c>
      <c r="H64" s="6"/>
      <c r="I64" s="6"/>
      <c r="J64" s="6"/>
      <c r="K64" s="6"/>
      <c r="L64" s="6"/>
      <c r="M64" s="6"/>
      <c r="N64" s="6"/>
      <c r="O64" s="6"/>
      <c r="P64" s="29"/>
      <c r="Q64" s="6"/>
      <c r="R64" s="29">
        <v>10</v>
      </c>
      <c r="S64" s="6">
        <f t="shared" si="3"/>
        <v>20</v>
      </c>
      <c r="T64" s="6">
        <f>SUM(E64:R64)</f>
        <v>30</v>
      </c>
      <c r="U64" s="30" t="s">
        <v>36</v>
      </c>
      <c r="V64" s="32">
        <f>TRUNC(T64/30)</f>
        <v>1</v>
      </c>
      <c r="W64" s="28"/>
      <c r="X64" s="29"/>
      <c r="Y64" s="29"/>
      <c r="Z64" s="29"/>
      <c r="AA64" s="15"/>
      <c r="AB64" s="15"/>
      <c r="AC64" s="15"/>
      <c r="AD64" s="15"/>
      <c r="AE64" s="14"/>
      <c r="AF64" s="14"/>
      <c r="AG64" s="14"/>
      <c r="AH64" s="29"/>
      <c r="AI64" s="14"/>
      <c r="AJ64" s="29"/>
      <c r="AK64" s="6">
        <f t="shared" si="4"/>
        <v>0</v>
      </c>
      <c r="AL64" s="6">
        <f>SUM(W64:AJ64)</f>
        <v>0</v>
      </c>
      <c r="AM64" s="30"/>
      <c r="AN64" s="32">
        <f t="shared" si="5"/>
        <v>0</v>
      </c>
      <c r="AO64" s="11">
        <f t="shared" si="6"/>
        <v>30</v>
      </c>
      <c r="AP64" s="11">
        <f t="shared" si="7"/>
        <v>1</v>
      </c>
      <c r="AQ64" s="26"/>
    </row>
    <row r="65" spans="1:43" ht="15" customHeight="1">
      <c r="A65" s="26" t="s">
        <v>217</v>
      </c>
      <c r="B65" s="33">
        <v>41</v>
      </c>
      <c r="C65" s="52" t="s">
        <v>85</v>
      </c>
      <c r="D65" s="88" t="s">
        <v>158</v>
      </c>
      <c r="E65" s="22">
        <v>10</v>
      </c>
      <c r="F65" s="29"/>
      <c r="G65" s="29">
        <v>20</v>
      </c>
      <c r="H65" s="6"/>
      <c r="I65" s="6"/>
      <c r="J65" s="6"/>
      <c r="K65" s="6"/>
      <c r="L65" s="6"/>
      <c r="M65" s="6"/>
      <c r="N65" s="6"/>
      <c r="O65" s="6"/>
      <c r="P65" s="29"/>
      <c r="Q65" s="6"/>
      <c r="R65" s="29">
        <v>30</v>
      </c>
      <c r="S65" s="6">
        <f t="shared" si="3"/>
        <v>30</v>
      </c>
      <c r="T65" s="6">
        <f>SUM(E65:R65)</f>
        <v>60</v>
      </c>
      <c r="U65" s="30" t="s">
        <v>36</v>
      </c>
      <c r="V65" s="32">
        <f>TRUNC(T65/30)</f>
        <v>2</v>
      </c>
      <c r="W65" s="28"/>
      <c r="X65" s="29"/>
      <c r="Y65" s="29"/>
      <c r="Z65" s="29"/>
      <c r="AA65" s="15"/>
      <c r="AB65" s="15"/>
      <c r="AC65" s="15"/>
      <c r="AD65" s="15"/>
      <c r="AE65" s="14"/>
      <c r="AF65" s="14"/>
      <c r="AG65" s="14"/>
      <c r="AH65" s="29"/>
      <c r="AI65" s="14"/>
      <c r="AJ65" s="29"/>
      <c r="AK65" s="6">
        <f t="shared" si="4"/>
        <v>0</v>
      </c>
      <c r="AL65" s="6">
        <f>SUM(W65:AJ65)</f>
        <v>0</v>
      </c>
      <c r="AM65" s="30"/>
      <c r="AN65" s="32">
        <f>TRUNC(AL65/30)</f>
        <v>0</v>
      </c>
      <c r="AO65" s="11">
        <f>T65+AL65</f>
        <v>60</v>
      </c>
      <c r="AP65" s="11">
        <f>V65+AN65</f>
        <v>2</v>
      </c>
      <c r="AQ65" s="26"/>
    </row>
    <row r="66" spans="1:43" ht="15" customHeight="1" thickBot="1">
      <c r="A66" s="26" t="s">
        <v>217</v>
      </c>
      <c r="B66" s="33">
        <v>42</v>
      </c>
      <c r="C66" s="52" t="s">
        <v>85</v>
      </c>
      <c r="D66" s="88" t="s">
        <v>159</v>
      </c>
      <c r="E66" s="22">
        <v>10</v>
      </c>
      <c r="F66" s="160"/>
      <c r="G66" s="160">
        <v>15</v>
      </c>
      <c r="H66" s="48"/>
      <c r="I66" s="48"/>
      <c r="J66" s="48"/>
      <c r="K66" s="48"/>
      <c r="L66" s="6"/>
      <c r="M66" s="6"/>
      <c r="N66" s="6"/>
      <c r="O66" s="6"/>
      <c r="P66" s="29"/>
      <c r="Q66" s="6"/>
      <c r="R66" s="29">
        <v>5</v>
      </c>
      <c r="S66" s="6">
        <f t="shared" si="3"/>
        <v>25</v>
      </c>
      <c r="T66" s="6">
        <f>SUM(E66:R66)</f>
        <v>30</v>
      </c>
      <c r="U66" s="30" t="s">
        <v>36</v>
      </c>
      <c r="V66" s="32">
        <f>TRUNC(T66/30)</f>
        <v>1</v>
      </c>
      <c r="W66" s="28"/>
      <c r="X66" s="29"/>
      <c r="Y66" s="29"/>
      <c r="Z66" s="29"/>
      <c r="AA66" s="15"/>
      <c r="AB66" s="15"/>
      <c r="AC66" s="15"/>
      <c r="AD66" s="15"/>
      <c r="AE66" s="14"/>
      <c r="AF66" s="14"/>
      <c r="AG66" s="14"/>
      <c r="AH66" s="29"/>
      <c r="AI66" s="14"/>
      <c r="AJ66" s="29"/>
      <c r="AK66" s="6">
        <f t="shared" si="4"/>
        <v>0</v>
      </c>
      <c r="AL66" s="6">
        <f>SUM(W66:AJ66)</f>
        <v>0</v>
      </c>
      <c r="AM66" s="30"/>
      <c r="AN66" s="32">
        <f>TRUNC(AL66/30)</f>
        <v>0</v>
      </c>
      <c r="AO66" s="11">
        <f>T66+AL66</f>
        <v>30</v>
      </c>
      <c r="AP66" s="11">
        <f>V66+AN66</f>
        <v>1</v>
      </c>
      <c r="AQ66" s="26"/>
    </row>
    <row r="67" spans="1:43" ht="15" customHeight="1" thickBot="1">
      <c r="A67" s="26"/>
      <c r="B67" s="224" t="s">
        <v>44</v>
      </c>
      <c r="C67" s="225"/>
      <c r="D67" s="226"/>
      <c r="E67" s="16">
        <f>SUM(E39:E66)</f>
        <v>211</v>
      </c>
      <c r="F67" s="16">
        <f aca="true" t="shared" si="10" ref="F67:AP67">SUM(F39:F66)</f>
        <v>0</v>
      </c>
      <c r="G67" s="16">
        <f t="shared" si="10"/>
        <v>65</v>
      </c>
      <c r="H67" s="16">
        <f t="shared" si="10"/>
        <v>0</v>
      </c>
      <c r="I67" s="16">
        <f t="shared" si="10"/>
        <v>0</v>
      </c>
      <c r="J67" s="16">
        <f t="shared" si="10"/>
        <v>0</v>
      </c>
      <c r="K67" s="16">
        <f t="shared" si="10"/>
        <v>35</v>
      </c>
      <c r="L67" s="16">
        <f t="shared" si="10"/>
        <v>0</v>
      </c>
      <c r="M67" s="16">
        <f t="shared" si="10"/>
        <v>0</v>
      </c>
      <c r="N67" s="16">
        <f t="shared" si="10"/>
        <v>0</v>
      </c>
      <c r="O67" s="16">
        <f t="shared" si="10"/>
        <v>0</v>
      </c>
      <c r="P67" s="16">
        <f t="shared" si="10"/>
        <v>0</v>
      </c>
      <c r="Q67" s="16">
        <f t="shared" si="10"/>
        <v>0</v>
      </c>
      <c r="R67" s="16">
        <f t="shared" si="10"/>
        <v>229</v>
      </c>
      <c r="S67" s="16">
        <f t="shared" si="10"/>
        <v>311</v>
      </c>
      <c r="T67" s="16">
        <f t="shared" si="10"/>
        <v>540</v>
      </c>
      <c r="U67" s="16">
        <f t="shared" si="10"/>
        <v>0</v>
      </c>
      <c r="V67" s="16">
        <f>SUM(V39:V66)</f>
        <v>18</v>
      </c>
      <c r="W67" s="16">
        <f t="shared" si="10"/>
        <v>170</v>
      </c>
      <c r="X67" s="16">
        <f t="shared" si="10"/>
        <v>145</v>
      </c>
      <c r="Y67" s="16">
        <f t="shared" si="10"/>
        <v>0</v>
      </c>
      <c r="Z67" s="16">
        <f t="shared" si="10"/>
        <v>15</v>
      </c>
      <c r="AA67" s="16">
        <f t="shared" si="10"/>
        <v>0</v>
      </c>
      <c r="AB67" s="16">
        <f t="shared" si="10"/>
        <v>0</v>
      </c>
      <c r="AC67" s="16">
        <f t="shared" si="10"/>
        <v>90</v>
      </c>
      <c r="AD67" s="16">
        <f t="shared" si="10"/>
        <v>0</v>
      </c>
      <c r="AE67" s="16">
        <f t="shared" si="10"/>
        <v>0</v>
      </c>
      <c r="AF67" s="16">
        <f t="shared" si="10"/>
        <v>0</v>
      </c>
      <c r="AG67" s="16">
        <f t="shared" si="10"/>
        <v>0</v>
      </c>
      <c r="AH67" s="16">
        <f t="shared" si="10"/>
        <v>0</v>
      </c>
      <c r="AI67" s="16">
        <f t="shared" si="10"/>
        <v>0</v>
      </c>
      <c r="AJ67" s="16">
        <f t="shared" si="10"/>
        <v>180</v>
      </c>
      <c r="AK67" s="16">
        <f t="shared" si="10"/>
        <v>420</v>
      </c>
      <c r="AL67" s="16">
        <f t="shared" si="10"/>
        <v>600</v>
      </c>
      <c r="AM67" s="16" t="s">
        <v>50</v>
      </c>
      <c r="AN67" s="16">
        <f t="shared" si="10"/>
        <v>20</v>
      </c>
      <c r="AO67" s="16">
        <f t="shared" si="10"/>
        <v>1140</v>
      </c>
      <c r="AP67" s="16">
        <f t="shared" si="10"/>
        <v>38</v>
      </c>
      <c r="AQ67" s="26"/>
    </row>
    <row r="68" spans="1:43" ht="15" customHeight="1" thickBot="1">
      <c r="A68" s="26"/>
      <c r="B68" s="221" t="s">
        <v>113</v>
      </c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3"/>
      <c r="AQ68" s="26"/>
    </row>
    <row r="69" spans="1:43" ht="15" customHeight="1" thickBot="1">
      <c r="A69" s="26"/>
      <c r="B69" s="20">
        <v>43</v>
      </c>
      <c r="C69" s="49" t="s">
        <v>85</v>
      </c>
      <c r="D69" s="19" t="s">
        <v>160</v>
      </c>
      <c r="E69" s="22"/>
      <c r="F69" s="23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>
        <f>SUM(E69:P69)</f>
        <v>0</v>
      </c>
      <c r="T69" s="6">
        <f>SUM(E69:R69)</f>
        <v>0</v>
      </c>
      <c r="U69" s="38"/>
      <c r="V69" s="25">
        <f>TRUNC(T69/30)</f>
        <v>0</v>
      </c>
      <c r="W69" s="23"/>
      <c r="X69" s="23"/>
      <c r="Y69" s="23"/>
      <c r="Z69" s="23"/>
      <c r="AA69" s="23"/>
      <c r="AB69" s="23"/>
      <c r="AC69" s="23"/>
      <c r="AD69" s="23"/>
      <c r="AE69" s="6"/>
      <c r="AF69" s="6"/>
      <c r="AG69" s="6"/>
      <c r="AH69" s="6"/>
      <c r="AI69" s="6">
        <v>150</v>
      </c>
      <c r="AJ69" s="6"/>
      <c r="AK69" s="6">
        <f>SUM(W69:AH69)</f>
        <v>0</v>
      </c>
      <c r="AL69" s="6">
        <f>SUM(W69:AJ69)</f>
        <v>150</v>
      </c>
      <c r="AM69" s="38" t="s">
        <v>48</v>
      </c>
      <c r="AN69" s="25">
        <f>TRUNC(AL69/25)</f>
        <v>6</v>
      </c>
      <c r="AO69" s="11">
        <f>T69+AL69</f>
        <v>150</v>
      </c>
      <c r="AP69" s="11">
        <f>V69+AN69</f>
        <v>6</v>
      </c>
      <c r="AQ69" s="26"/>
    </row>
    <row r="70" spans="1:43" ht="15" customHeight="1" thickBot="1">
      <c r="A70" s="26"/>
      <c r="B70" s="224" t="s">
        <v>44</v>
      </c>
      <c r="C70" s="225"/>
      <c r="D70" s="226"/>
      <c r="E70" s="16">
        <f aca="true" t="shared" si="11" ref="E70:T70">SUM(E69:E69)</f>
        <v>0</v>
      </c>
      <c r="F70" s="16">
        <f t="shared" si="11"/>
        <v>0</v>
      </c>
      <c r="G70" s="16">
        <f t="shared" si="11"/>
        <v>0</v>
      </c>
      <c r="H70" s="16">
        <f t="shared" si="11"/>
        <v>0</v>
      </c>
      <c r="I70" s="16">
        <f t="shared" si="11"/>
        <v>0</v>
      </c>
      <c r="J70" s="16">
        <f t="shared" si="11"/>
        <v>0</v>
      </c>
      <c r="K70" s="16">
        <f t="shared" si="11"/>
        <v>0</v>
      </c>
      <c r="L70" s="16">
        <f t="shared" si="11"/>
        <v>0</v>
      </c>
      <c r="M70" s="16">
        <f t="shared" si="11"/>
        <v>0</v>
      </c>
      <c r="N70" s="16">
        <f t="shared" si="11"/>
        <v>0</v>
      </c>
      <c r="O70" s="16">
        <f t="shared" si="11"/>
        <v>0</v>
      </c>
      <c r="P70" s="16">
        <f t="shared" si="11"/>
        <v>0</v>
      </c>
      <c r="Q70" s="16">
        <f t="shared" si="11"/>
        <v>0</v>
      </c>
      <c r="R70" s="16">
        <f t="shared" si="11"/>
        <v>0</v>
      </c>
      <c r="S70" s="16">
        <f t="shared" si="11"/>
        <v>0</v>
      </c>
      <c r="T70" s="16">
        <f t="shared" si="11"/>
        <v>0</v>
      </c>
      <c r="U70" s="16"/>
      <c r="V70" s="16">
        <f aca="true" t="shared" si="12" ref="V70:AL70">SUM(V69:V69)</f>
        <v>0</v>
      </c>
      <c r="W70" s="16">
        <f t="shared" si="12"/>
        <v>0</v>
      </c>
      <c r="X70" s="16">
        <f t="shared" si="12"/>
        <v>0</v>
      </c>
      <c r="Y70" s="16">
        <f t="shared" si="12"/>
        <v>0</v>
      </c>
      <c r="Z70" s="16">
        <f t="shared" si="12"/>
        <v>0</v>
      </c>
      <c r="AA70" s="16">
        <f t="shared" si="12"/>
        <v>0</v>
      </c>
      <c r="AB70" s="16">
        <f t="shared" si="12"/>
        <v>0</v>
      </c>
      <c r="AC70" s="16">
        <f t="shared" si="12"/>
        <v>0</v>
      </c>
      <c r="AD70" s="16">
        <f t="shared" si="12"/>
        <v>0</v>
      </c>
      <c r="AE70" s="16">
        <f t="shared" si="12"/>
        <v>0</v>
      </c>
      <c r="AF70" s="16">
        <f t="shared" si="12"/>
        <v>0</v>
      </c>
      <c r="AG70" s="16">
        <f t="shared" si="12"/>
        <v>0</v>
      </c>
      <c r="AH70" s="16">
        <f t="shared" si="12"/>
        <v>0</v>
      </c>
      <c r="AI70" s="16">
        <f t="shared" si="12"/>
        <v>150</v>
      </c>
      <c r="AJ70" s="16">
        <f t="shared" si="12"/>
        <v>0</v>
      </c>
      <c r="AK70" s="16">
        <f t="shared" si="12"/>
        <v>0</v>
      </c>
      <c r="AL70" s="16">
        <f t="shared" si="12"/>
        <v>150</v>
      </c>
      <c r="AM70" s="16"/>
      <c r="AN70" s="16">
        <f>SUM(AN69:AN69)</f>
        <v>6</v>
      </c>
      <c r="AO70" s="16">
        <f>SUM(AO69:AO69)</f>
        <v>150</v>
      </c>
      <c r="AP70" s="16">
        <f>SUM(AP69:AP69)</f>
        <v>6</v>
      </c>
      <c r="AQ70" s="26"/>
    </row>
    <row r="71" spans="1:43" ht="15" customHeight="1" thickBot="1">
      <c r="A71" s="26"/>
      <c r="B71" s="227" t="s">
        <v>116</v>
      </c>
      <c r="C71" s="228"/>
      <c r="D71" s="229"/>
      <c r="E71" s="24">
        <f>E24+E29+E37+E67+E70</f>
        <v>296</v>
      </c>
      <c r="F71" s="24">
        <f aca="true" t="shared" si="13" ref="F71:AP71">F24+F29+F37+F67+F70</f>
        <v>25</v>
      </c>
      <c r="G71" s="24">
        <f t="shared" si="13"/>
        <v>81</v>
      </c>
      <c r="H71" s="24">
        <f t="shared" si="13"/>
        <v>117</v>
      </c>
      <c r="I71" s="24">
        <f t="shared" si="13"/>
        <v>0</v>
      </c>
      <c r="J71" s="24">
        <f t="shared" si="13"/>
        <v>0</v>
      </c>
      <c r="K71" s="24">
        <f t="shared" si="13"/>
        <v>35</v>
      </c>
      <c r="L71" s="24">
        <f t="shared" si="13"/>
        <v>0</v>
      </c>
      <c r="M71" s="24">
        <f t="shared" si="13"/>
        <v>0</v>
      </c>
      <c r="N71" s="24">
        <f t="shared" si="13"/>
        <v>15</v>
      </c>
      <c r="O71" s="24">
        <f t="shared" si="13"/>
        <v>0</v>
      </c>
      <c r="P71" s="24">
        <f t="shared" si="13"/>
        <v>15</v>
      </c>
      <c r="Q71" s="24">
        <f t="shared" si="13"/>
        <v>0</v>
      </c>
      <c r="R71" s="24">
        <f>R24+R29+R37+R67+R70</f>
        <v>371</v>
      </c>
      <c r="S71" s="24">
        <f t="shared" si="13"/>
        <v>584</v>
      </c>
      <c r="T71" s="24">
        <f t="shared" si="13"/>
        <v>955</v>
      </c>
      <c r="U71" s="24" t="s">
        <v>61</v>
      </c>
      <c r="V71" s="24">
        <f t="shared" si="13"/>
        <v>32</v>
      </c>
      <c r="W71" s="24">
        <f t="shared" si="13"/>
        <v>184</v>
      </c>
      <c r="X71" s="24">
        <f t="shared" si="13"/>
        <v>145</v>
      </c>
      <c r="Y71" s="24">
        <f t="shared" si="13"/>
        <v>0</v>
      </c>
      <c r="Z71" s="24">
        <f t="shared" si="13"/>
        <v>57</v>
      </c>
      <c r="AA71" s="24">
        <f t="shared" si="13"/>
        <v>0</v>
      </c>
      <c r="AB71" s="24">
        <f t="shared" si="13"/>
        <v>0</v>
      </c>
      <c r="AC71" s="24">
        <f t="shared" si="13"/>
        <v>130</v>
      </c>
      <c r="AD71" s="24">
        <f t="shared" si="13"/>
        <v>0</v>
      </c>
      <c r="AE71" s="24">
        <f t="shared" si="13"/>
        <v>0</v>
      </c>
      <c r="AF71" s="24">
        <f t="shared" si="13"/>
        <v>15</v>
      </c>
      <c r="AG71" s="24">
        <f t="shared" si="13"/>
        <v>0</v>
      </c>
      <c r="AH71" s="24">
        <f t="shared" si="13"/>
        <v>0</v>
      </c>
      <c r="AI71" s="24">
        <f t="shared" si="13"/>
        <v>150</v>
      </c>
      <c r="AJ71" s="24">
        <f t="shared" si="13"/>
        <v>249</v>
      </c>
      <c r="AK71" s="24">
        <f t="shared" si="13"/>
        <v>531</v>
      </c>
      <c r="AL71" s="24">
        <f t="shared" si="13"/>
        <v>930</v>
      </c>
      <c r="AM71" s="24" t="s">
        <v>51</v>
      </c>
      <c r="AN71" s="24">
        <f t="shared" si="13"/>
        <v>32</v>
      </c>
      <c r="AO71" s="24">
        <f t="shared" si="13"/>
        <v>1885</v>
      </c>
      <c r="AP71" s="24">
        <f t="shared" si="13"/>
        <v>64</v>
      </c>
      <c r="AQ71" s="26"/>
    </row>
    <row r="73" spans="2:30" ht="12.75">
      <c r="B73" s="203" t="s">
        <v>232</v>
      </c>
      <c r="AD73" s="159"/>
    </row>
    <row r="78" ht="14.25">
      <c r="O78" s="170" t="s">
        <v>73</v>
      </c>
    </row>
    <row r="79" spans="4:39" ht="12.75">
      <c r="D79" s="72" t="s">
        <v>3</v>
      </c>
      <c r="P79" t="s">
        <v>3</v>
      </c>
      <c r="AG79" s="213" t="s">
        <v>3</v>
      </c>
      <c r="AH79" s="212"/>
      <c r="AI79" s="212"/>
      <c r="AJ79" s="212"/>
      <c r="AK79" s="212"/>
      <c r="AL79" s="212"/>
      <c r="AM79" s="212"/>
    </row>
    <row r="80" spans="4:39" ht="12.75">
      <c r="D80" s="1" t="s">
        <v>7</v>
      </c>
      <c r="N80" s="72"/>
      <c r="P80" s="212" t="s">
        <v>4</v>
      </c>
      <c r="Q80" s="212"/>
      <c r="R80" s="212"/>
      <c r="S80" s="212"/>
      <c r="T80" s="212"/>
      <c r="U80" s="212"/>
      <c r="V80" s="212"/>
      <c r="AG80" s="212" t="s">
        <v>5</v>
      </c>
      <c r="AH80" s="212"/>
      <c r="AI80" s="212"/>
      <c r="AJ80" s="212"/>
      <c r="AK80" s="212"/>
      <c r="AL80" s="212"/>
      <c r="AM80" s="212"/>
    </row>
  </sheetData>
  <sheetProtection/>
  <mergeCells count="22">
    <mergeCell ref="B71:D71"/>
    <mergeCell ref="AG79:AM79"/>
    <mergeCell ref="P80:V80"/>
    <mergeCell ref="AG80:AM80"/>
    <mergeCell ref="B38:AP38"/>
    <mergeCell ref="B67:D67"/>
    <mergeCell ref="B68:AP68"/>
    <mergeCell ref="B70:D70"/>
    <mergeCell ref="B37:D37"/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4:D24"/>
    <mergeCell ref="B25:AP25"/>
    <mergeCell ref="B29:D29"/>
    <mergeCell ref="B30:AP3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56" r:id="rId2"/>
  <ignoredErrors>
    <ignoredError sqref="AL27:AL28 AK28 AK69" formulaRange="1"/>
    <ignoredError sqref="AL51 V2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P65"/>
  <sheetViews>
    <sheetView showZeros="0" zoomScale="85" zoomScaleNormal="85" zoomScaleSheetLayoutView="100" zoomScalePageLayoutView="0" workbookViewId="0" topLeftCell="A20">
      <selection activeCell="D35" sqref="D35"/>
    </sheetView>
  </sheetViews>
  <sheetFormatPr defaultColWidth="8.8515625" defaultRowHeight="12.75"/>
  <cols>
    <col min="1" max="1" width="4.00390625" style="26" customWidth="1"/>
    <col min="2" max="2" width="4.28125" style="26" customWidth="1"/>
    <col min="3" max="3" width="11.7109375" style="26" bestFit="1" customWidth="1"/>
    <col min="4" max="4" width="53.140625" style="26" customWidth="1"/>
    <col min="5" max="20" width="4.8515625" style="26" customWidth="1"/>
    <col min="21" max="21" width="6.140625" style="26" bestFit="1" customWidth="1"/>
    <col min="22" max="38" width="4.8515625" style="26" customWidth="1"/>
    <col min="39" max="39" width="6.140625" style="26" bestFit="1" customWidth="1"/>
    <col min="40" max="40" width="4.8515625" style="26" customWidth="1"/>
    <col min="41" max="42" width="5.7109375" style="26" customWidth="1"/>
    <col min="43" max="16384" width="8.8515625" style="26" customWidth="1"/>
  </cols>
  <sheetData>
    <row r="1" ht="12.75"/>
    <row r="2" ht="12.75"/>
    <row r="3" ht="12.75"/>
    <row r="4" ht="12.75"/>
    <row r="5" ht="12.75"/>
    <row r="6" spans="2:42" s="3" customFormat="1" ht="19.5" customHeight="1">
      <c r="B6" s="234" t="s">
        <v>162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</row>
    <row r="7" spans="2:42" s="3" customFormat="1" ht="19.5" customHeight="1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</row>
    <row r="9" s="4" customFormat="1" ht="15" customHeight="1">
      <c r="B9" s="4" t="s">
        <v>25</v>
      </c>
    </row>
    <row r="10" s="4" customFormat="1" ht="15" customHeight="1">
      <c r="B10" s="4" t="s">
        <v>24</v>
      </c>
    </row>
    <row r="11" s="4" customFormat="1" ht="15" customHeight="1">
      <c r="B11" s="4" t="s">
        <v>62</v>
      </c>
    </row>
    <row r="12" s="4" customFormat="1" ht="15" customHeight="1">
      <c r="B12" s="4" t="s">
        <v>27</v>
      </c>
    </row>
    <row r="13" spans="2:3" ht="15" customHeight="1">
      <c r="B13" s="4" t="s">
        <v>88</v>
      </c>
      <c r="C13" s="4"/>
    </row>
    <row r="15" ht="13.5" thickBot="1"/>
    <row r="16" spans="2:42" ht="17.25" customHeight="1" thickBot="1">
      <c r="B16" s="214" t="s">
        <v>30</v>
      </c>
      <c r="C16" s="235" t="s">
        <v>83</v>
      </c>
      <c r="D16" s="216" t="s">
        <v>6</v>
      </c>
      <c r="E16" s="218" t="s">
        <v>63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20"/>
      <c r="W16" s="218" t="s">
        <v>64</v>
      </c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20"/>
      <c r="AO16" s="230" t="s">
        <v>9</v>
      </c>
      <c r="AP16" s="232" t="s">
        <v>10</v>
      </c>
    </row>
    <row r="17" spans="2:42" ht="243" customHeight="1" thickBot="1">
      <c r="B17" s="215"/>
      <c r="C17" s="236"/>
      <c r="D17" s="217"/>
      <c r="E17" s="7" t="s">
        <v>11</v>
      </c>
      <c r="F17" s="8" t="s">
        <v>12</v>
      </c>
      <c r="G17" s="9" t="s">
        <v>74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86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86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1"/>
      <c r="AP17" s="233"/>
    </row>
    <row r="18" spans="2:42" ht="15" customHeight="1" thickBot="1">
      <c r="B18" s="221" t="s">
        <v>125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3"/>
    </row>
    <row r="19" spans="1:42" ht="15" customHeight="1">
      <c r="A19" s="26" t="s">
        <v>217</v>
      </c>
      <c r="B19" s="33">
        <v>1</v>
      </c>
      <c r="C19" s="51" t="s">
        <v>84</v>
      </c>
      <c r="D19" s="90" t="s">
        <v>161</v>
      </c>
      <c r="E19" s="40">
        <v>15</v>
      </c>
      <c r="F19" s="41"/>
      <c r="G19" s="41"/>
      <c r="H19" s="10"/>
      <c r="I19" s="12"/>
      <c r="J19" s="12"/>
      <c r="K19" s="12"/>
      <c r="L19" s="12"/>
      <c r="M19" s="12"/>
      <c r="N19" s="12"/>
      <c r="O19" s="12"/>
      <c r="P19" s="12"/>
      <c r="Q19" s="12"/>
      <c r="R19" s="41">
        <v>10</v>
      </c>
      <c r="S19" s="10">
        <f>SUM(E19:P19)</f>
        <v>15</v>
      </c>
      <c r="T19" s="10">
        <f>SUM(E19:R19)</f>
        <v>25</v>
      </c>
      <c r="U19" s="42" t="s">
        <v>36</v>
      </c>
      <c r="V19" s="43">
        <f>TRUNC(T19/25)</f>
        <v>1</v>
      </c>
      <c r="W19" s="40"/>
      <c r="X19" s="13"/>
      <c r="Y19" s="44"/>
      <c r="Z19" s="13"/>
      <c r="AA19" s="13"/>
      <c r="AB19" s="13"/>
      <c r="AC19" s="13"/>
      <c r="AD19" s="13"/>
      <c r="AE19" s="12"/>
      <c r="AF19" s="12"/>
      <c r="AG19" s="12"/>
      <c r="AH19" s="12"/>
      <c r="AI19" s="12"/>
      <c r="AJ19" s="44"/>
      <c r="AK19" s="10">
        <f>SUM(W19:AH19)</f>
        <v>0</v>
      </c>
      <c r="AL19" s="10">
        <f>SUM(W19:AJ19)</f>
        <v>0</v>
      </c>
      <c r="AM19" s="45"/>
      <c r="AN19" s="62"/>
      <c r="AO19" s="63">
        <f>T19+AL19</f>
        <v>25</v>
      </c>
      <c r="AP19" s="11">
        <f>V19+AN19</f>
        <v>1</v>
      </c>
    </row>
    <row r="20" spans="1:42" ht="15" customHeight="1" thickBot="1">
      <c r="A20" s="26" t="s">
        <v>217</v>
      </c>
      <c r="B20" s="20">
        <v>2</v>
      </c>
      <c r="C20" s="52" t="s">
        <v>84</v>
      </c>
      <c r="D20" s="89" t="s">
        <v>65</v>
      </c>
      <c r="E20" s="28">
        <v>10</v>
      </c>
      <c r="F20" s="29"/>
      <c r="G20" s="29">
        <v>30</v>
      </c>
      <c r="H20" s="14"/>
      <c r="I20" s="14"/>
      <c r="J20" s="6"/>
      <c r="K20" s="14"/>
      <c r="L20" s="14"/>
      <c r="M20" s="14"/>
      <c r="N20" s="14"/>
      <c r="O20" s="14"/>
      <c r="P20" s="14"/>
      <c r="Q20" s="14"/>
      <c r="R20" s="29">
        <v>20</v>
      </c>
      <c r="S20" s="10">
        <f>SUM(E20:P20)</f>
        <v>40</v>
      </c>
      <c r="T20" s="10">
        <f>SUM(E20:R20)</f>
        <v>60</v>
      </c>
      <c r="U20" s="30" t="s">
        <v>37</v>
      </c>
      <c r="V20" s="43">
        <f>TRUNC(T20/30)</f>
        <v>2</v>
      </c>
      <c r="W20" s="28"/>
      <c r="X20" s="15"/>
      <c r="Y20" s="29"/>
      <c r="Z20" s="15"/>
      <c r="AA20" s="15"/>
      <c r="AB20" s="15"/>
      <c r="AC20" s="15"/>
      <c r="AD20" s="15"/>
      <c r="AE20" s="14"/>
      <c r="AF20" s="14"/>
      <c r="AG20" s="14"/>
      <c r="AH20" s="14"/>
      <c r="AI20" s="14"/>
      <c r="AJ20" s="29"/>
      <c r="AK20" s="10">
        <f>SUM(W20:AH20)</f>
        <v>0</v>
      </c>
      <c r="AL20" s="6">
        <f>SUM(W20:AJ20)</f>
        <v>0</v>
      </c>
      <c r="AM20" s="30"/>
      <c r="AN20" s="31">
        <f>TRUNC(AL20/30)</f>
        <v>0</v>
      </c>
      <c r="AO20" s="64">
        <f>T20+AL20</f>
        <v>60</v>
      </c>
      <c r="AP20" s="11">
        <f>V20+AN20</f>
        <v>2</v>
      </c>
    </row>
    <row r="21" spans="2:42" ht="15" customHeight="1" thickBot="1">
      <c r="B21" s="224" t="s">
        <v>44</v>
      </c>
      <c r="C21" s="225"/>
      <c r="D21" s="226"/>
      <c r="E21" s="16">
        <f aca="true" t="shared" si="0" ref="E21:T21">SUM(E19:E20)</f>
        <v>25</v>
      </c>
      <c r="F21" s="16">
        <f t="shared" si="0"/>
        <v>0</v>
      </c>
      <c r="G21" s="16">
        <f t="shared" si="0"/>
        <v>30</v>
      </c>
      <c r="H21" s="16">
        <f t="shared" si="0"/>
        <v>0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  <c r="N21" s="16">
        <f t="shared" si="0"/>
        <v>0</v>
      </c>
      <c r="O21" s="16">
        <f t="shared" si="0"/>
        <v>0</v>
      </c>
      <c r="P21" s="16">
        <f t="shared" si="0"/>
        <v>0</v>
      </c>
      <c r="Q21" s="16">
        <f t="shared" si="0"/>
        <v>0</v>
      </c>
      <c r="R21" s="16">
        <f t="shared" si="0"/>
        <v>30</v>
      </c>
      <c r="S21" s="16">
        <f t="shared" si="0"/>
        <v>55</v>
      </c>
      <c r="T21" s="16">
        <f t="shared" si="0"/>
        <v>85</v>
      </c>
      <c r="U21" s="16" t="s">
        <v>50</v>
      </c>
      <c r="V21" s="16">
        <f aca="true" t="shared" si="1" ref="V21:AP21">SUM(V19:V20)</f>
        <v>3</v>
      </c>
      <c r="W21" s="16">
        <f t="shared" si="1"/>
        <v>0</v>
      </c>
      <c r="X21" s="16">
        <f t="shared" si="1"/>
        <v>0</v>
      </c>
      <c r="Y21" s="16">
        <f t="shared" si="1"/>
        <v>0</v>
      </c>
      <c r="Z21" s="16">
        <f t="shared" si="1"/>
        <v>0</v>
      </c>
      <c r="AA21" s="16">
        <f t="shared" si="1"/>
        <v>0</v>
      </c>
      <c r="AB21" s="16">
        <f t="shared" si="1"/>
        <v>0</v>
      </c>
      <c r="AC21" s="16">
        <f t="shared" si="1"/>
        <v>0</v>
      </c>
      <c r="AD21" s="16">
        <f t="shared" si="1"/>
        <v>0</v>
      </c>
      <c r="AE21" s="16">
        <f t="shared" si="1"/>
        <v>0</v>
      </c>
      <c r="AF21" s="16">
        <f t="shared" si="1"/>
        <v>0</v>
      </c>
      <c r="AG21" s="16">
        <f t="shared" si="1"/>
        <v>0</v>
      </c>
      <c r="AH21" s="16">
        <f t="shared" si="1"/>
        <v>0</v>
      </c>
      <c r="AI21" s="16">
        <f t="shared" si="1"/>
        <v>0</v>
      </c>
      <c r="AJ21" s="16">
        <f t="shared" si="1"/>
        <v>0</v>
      </c>
      <c r="AK21" s="16">
        <f t="shared" si="1"/>
        <v>0</v>
      </c>
      <c r="AL21" s="16">
        <f t="shared" si="1"/>
        <v>0</v>
      </c>
      <c r="AM21" s="16">
        <f t="shared" si="1"/>
        <v>0</v>
      </c>
      <c r="AN21" s="16">
        <f t="shared" si="1"/>
        <v>0</v>
      </c>
      <c r="AO21" s="16">
        <f t="shared" si="1"/>
        <v>85</v>
      </c>
      <c r="AP21" s="16">
        <f t="shared" si="1"/>
        <v>3</v>
      </c>
    </row>
    <row r="22" spans="2:42" ht="15" customHeight="1" thickBot="1">
      <c r="B22" s="221" t="s">
        <v>126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3"/>
    </row>
    <row r="23" spans="2:42" ht="15" customHeight="1">
      <c r="B23" s="20">
        <v>3</v>
      </c>
      <c r="C23" s="49" t="s">
        <v>85</v>
      </c>
      <c r="D23" s="19" t="s">
        <v>163</v>
      </c>
      <c r="E23" s="22"/>
      <c r="F23" s="23"/>
      <c r="G23" s="6"/>
      <c r="H23" s="6"/>
      <c r="I23" s="6"/>
      <c r="J23" s="6"/>
      <c r="K23" s="6"/>
      <c r="L23" s="6"/>
      <c r="M23" s="6"/>
      <c r="N23" s="6">
        <v>30</v>
      </c>
      <c r="O23" s="6"/>
      <c r="P23" s="6"/>
      <c r="Q23" s="6"/>
      <c r="R23" s="6">
        <v>30</v>
      </c>
      <c r="S23" s="6">
        <f>SUM(E23:P23)</f>
        <v>30</v>
      </c>
      <c r="T23" s="6">
        <f>SUM(E23:R23)</f>
        <v>60</v>
      </c>
      <c r="U23" s="30" t="s">
        <v>37</v>
      </c>
      <c r="V23" s="25">
        <f>TRUNC(T23/30)</f>
        <v>2</v>
      </c>
      <c r="W23" s="23"/>
      <c r="X23" s="23"/>
      <c r="Y23" s="23"/>
      <c r="Z23" s="23"/>
      <c r="AA23" s="23"/>
      <c r="AB23" s="23"/>
      <c r="AC23" s="23"/>
      <c r="AD23" s="23"/>
      <c r="AE23" s="6"/>
      <c r="AF23" s="6"/>
      <c r="AG23" s="6"/>
      <c r="AH23" s="6"/>
      <c r="AI23" s="6"/>
      <c r="AJ23" s="6"/>
      <c r="AK23" s="6">
        <f>SUM(W23:AH23)</f>
        <v>0</v>
      </c>
      <c r="AL23" s="6">
        <f>SUM(W23:AJ23)</f>
        <v>0</v>
      </c>
      <c r="AM23" s="38"/>
      <c r="AN23" s="25">
        <f>TRUNC(AL23/30)</f>
        <v>0</v>
      </c>
      <c r="AO23" s="11">
        <f>T23+AL23</f>
        <v>60</v>
      </c>
      <c r="AP23" s="11">
        <f>V23+AN23</f>
        <v>2</v>
      </c>
    </row>
    <row r="24" spans="2:42" ht="15" customHeight="1">
      <c r="B24" s="20">
        <v>4</v>
      </c>
      <c r="C24" s="52" t="s">
        <v>85</v>
      </c>
      <c r="D24" s="56" t="s">
        <v>80</v>
      </c>
      <c r="E24" s="22"/>
      <c r="F24" s="2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f>SUM(E24:P24)</f>
        <v>0</v>
      </c>
      <c r="T24" s="6"/>
      <c r="U24" s="38"/>
      <c r="V24" s="25"/>
      <c r="W24" s="55"/>
      <c r="X24" s="57"/>
      <c r="Y24" s="57"/>
      <c r="Z24" s="58"/>
      <c r="AA24" s="58"/>
      <c r="AB24" s="58"/>
      <c r="AC24" s="58"/>
      <c r="AD24" s="58"/>
      <c r="AE24" s="58"/>
      <c r="AF24" s="58"/>
      <c r="AG24" s="58"/>
      <c r="AH24" s="57">
        <v>15</v>
      </c>
      <c r="AI24" s="58"/>
      <c r="AJ24" s="57"/>
      <c r="AK24" s="6">
        <f>SUM(W24:AH24)</f>
        <v>15</v>
      </c>
      <c r="AL24" s="6">
        <f>SUM(W24:AJ24)</f>
        <v>15</v>
      </c>
      <c r="AM24" s="30" t="s">
        <v>36</v>
      </c>
      <c r="AN24" s="25">
        <v>0</v>
      </c>
      <c r="AO24" s="67">
        <f>T24+AL24</f>
        <v>15</v>
      </c>
      <c r="AP24" s="67">
        <f>V24+AN24</f>
        <v>0</v>
      </c>
    </row>
    <row r="25" spans="1:42" ht="15" customHeight="1">
      <c r="A25" s="26" t="s">
        <v>217</v>
      </c>
      <c r="B25" s="20">
        <v>5</v>
      </c>
      <c r="C25" s="66" t="s">
        <v>84</v>
      </c>
      <c r="D25" s="19" t="s">
        <v>164</v>
      </c>
      <c r="E25" s="22"/>
      <c r="F25" s="2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f>SUM(E25:P25)</f>
        <v>0</v>
      </c>
      <c r="T25" s="6"/>
      <c r="U25" s="38"/>
      <c r="V25" s="25"/>
      <c r="W25" s="22">
        <v>8</v>
      </c>
      <c r="X25" s="23"/>
      <c r="Y25" s="6">
        <v>12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v>5</v>
      </c>
      <c r="AK25" s="6">
        <f>SUM(W25:AH25)</f>
        <v>20</v>
      </c>
      <c r="AL25" s="6">
        <f>SUM(W25:AJ25)</f>
        <v>25</v>
      </c>
      <c r="AM25" s="38" t="s">
        <v>36</v>
      </c>
      <c r="AN25" s="25">
        <f>TRUNC(AL25/25)</f>
        <v>1</v>
      </c>
      <c r="AO25" s="67">
        <f>T25+AL25</f>
        <v>25</v>
      </c>
      <c r="AP25" s="67">
        <f>V25+AN25</f>
        <v>1</v>
      </c>
    </row>
    <row r="26" spans="1:42" ht="15" customHeight="1" thickBot="1">
      <c r="A26" s="26" t="s">
        <v>217</v>
      </c>
      <c r="B26" s="20">
        <v>6</v>
      </c>
      <c r="C26" s="66" t="s">
        <v>84</v>
      </c>
      <c r="D26" s="19" t="s">
        <v>165</v>
      </c>
      <c r="E26" s="22"/>
      <c r="F26" s="2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>
        <f>SUM(E26:P26)</f>
        <v>0</v>
      </c>
      <c r="T26" s="6"/>
      <c r="U26" s="38"/>
      <c r="V26" s="25"/>
      <c r="W26" s="22">
        <v>8</v>
      </c>
      <c r="X26" s="23"/>
      <c r="Y26" s="6">
        <v>12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v>5</v>
      </c>
      <c r="AK26" s="6">
        <f>SUM(W26:AH26)</f>
        <v>20</v>
      </c>
      <c r="AL26" s="6">
        <f>SUM(W26:AJ26)</f>
        <v>25</v>
      </c>
      <c r="AM26" s="38" t="s">
        <v>36</v>
      </c>
      <c r="AN26" s="25">
        <f>TRUNC(AL26/25)</f>
        <v>1</v>
      </c>
      <c r="AO26" s="67">
        <f>T26+AL26</f>
        <v>25</v>
      </c>
      <c r="AP26" s="67">
        <f>V26+AN26</f>
        <v>1</v>
      </c>
    </row>
    <row r="27" spans="2:42" ht="15" customHeight="1" thickBot="1">
      <c r="B27" s="224" t="s">
        <v>44</v>
      </c>
      <c r="C27" s="225"/>
      <c r="D27" s="226"/>
      <c r="E27" s="16">
        <f aca="true" t="shared" si="2" ref="E27:T27">SUM(E23:E26)</f>
        <v>0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  <c r="N27" s="16">
        <f t="shared" si="2"/>
        <v>30</v>
      </c>
      <c r="O27" s="16">
        <f t="shared" si="2"/>
        <v>0</v>
      </c>
      <c r="P27" s="16">
        <f t="shared" si="2"/>
        <v>0</v>
      </c>
      <c r="Q27" s="16">
        <f t="shared" si="2"/>
        <v>0</v>
      </c>
      <c r="R27" s="16">
        <f t="shared" si="2"/>
        <v>30</v>
      </c>
      <c r="S27" s="16">
        <f t="shared" si="2"/>
        <v>30</v>
      </c>
      <c r="T27" s="16">
        <f t="shared" si="2"/>
        <v>60</v>
      </c>
      <c r="U27" s="16" t="s">
        <v>50</v>
      </c>
      <c r="V27" s="16">
        <f aca="true" t="shared" si="3" ref="V27:AL27">SUM(V23:V26)</f>
        <v>2</v>
      </c>
      <c r="W27" s="16">
        <f t="shared" si="3"/>
        <v>16</v>
      </c>
      <c r="X27" s="16">
        <f t="shared" si="3"/>
        <v>0</v>
      </c>
      <c r="Y27" s="16">
        <f t="shared" si="3"/>
        <v>24</v>
      </c>
      <c r="Z27" s="16">
        <f t="shared" si="3"/>
        <v>0</v>
      </c>
      <c r="AA27" s="16">
        <f t="shared" si="3"/>
        <v>0</v>
      </c>
      <c r="AB27" s="16">
        <f t="shared" si="3"/>
        <v>0</v>
      </c>
      <c r="AC27" s="16">
        <f t="shared" si="3"/>
        <v>0</v>
      </c>
      <c r="AD27" s="16">
        <f t="shared" si="3"/>
        <v>0</v>
      </c>
      <c r="AE27" s="16">
        <f t="shared" si="3"/>
        <v>0</v>
      </c>
      <c r="AF27" s="16">
        <f t="shared" si="3"/>
        <v>0</v>
      </c>
      <c r="AG27" s="16">
        <f t="shared" si="3"/>
        <v>0</v>
      </c>
      <c r="AH27" s="16">
        <f t="shared" si="3"/>
        <v>15</v>
      </c>
      <c r="AI27" s="16">
        <f t="shared" si="3"/>
        <v>0</v>
      </c>
      <c r="AJ27" s="16">
        <f t="shared" si="3"/>
        <v>10</v>
      </c>
      <c r="AK27" s="16">
        <f t="shared" si="3"/>
        <v>55</v>
      </c>
      <c r="AL27" s="16">
        <f t="shared" si="3"/>
        <v>65</v>
      </c>
      <c r="AM27" s="16"/>
      <c r="AN27" s="16">
        <f>SUM(AN23:AN26)</f>
        <v>2</v>
      </c>
      <c r="AO27" s="16">
        <f>SUM(AO23:AO26)</f>
        <v>125</v>
      </c>
      <c r="AP27" s="16">
        <f>SUM(AP23:AP26)</f>
        <v>4</v>
      </c>
    </row>
    <row r="28" spans="2:42" ht="15" customHeight="1" thickBot="1">
      <c r="B28" s="221" t="s">
        <v>127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3"/>
    </row>
    <row r="29" spans="1:42" ht="15" customHeight="1">
      <c r="A29" s="26" t="s">
        <v>217</v>
      </c>
      <c r="B29" s="20">
        <v>7</v>
      </c>
      <c r="C29" s="53" t="s">
        <v>85</v>
      </c>
      <c r="D29" s="18" t="s">
        <v>166</v>
      </c>
      <c r="E29" s="22">
        <v>10</v>
      </c>
      <c r="F29" s="29"/>
      <c r="G29" s="29"/>
      <c r="H29" s="6">
        <v>15</v>
      </c>
      <c r="I29" s="6"/>
      <c r="J29" s="6"/>
      <c r="K29" s="6"/>
      <c r="L29" s="6"/>
      <c r="M29" s="6"/>
      <c r="N29" s="6"/>
      <c r="O29" s="6"/>
      <c r="P29" s="29"/>
      <c r="Q29" s="6"/>
      <c r="R29" s="6">
        <v>5</v>
      </c>
      <c r="S29" s="6">
        <f>SUM(E29:P29)</f>
        <v>25</v>
      </c>
      <c r="T29" s="6">
        <f>SUM(E29:R29)</f>
        <v>30</v>
      </c>
      <c r="U29" s="30" t="s">
        <v>36</v>
      </c>
      <c r="V29" s="25">
        <f>TRUNC(T29/30)</f>
        <v>1</v>
      </c>
      <c r="W29" s="28"/>
      <c r="X29" s="29"/>
      <c r="Y29" s="29"/>
      <c r="Z29" s="15"/>
      <c r="AA29" s="15"/>
      <c r="AB29" s="15"/>
      <c r="AC29" s="15"/>
      <c r="AD29" s="15"/>
      <c r="AE29" s="14"/>
      <c r="AF29" s="14"/>
      <c r="AG29" s="14"/>
      <c r="AH29" s="29"/>
      <c r="AI29" s="14"/>
      <c r="AJ29" s="29"/>
      <c r="AK29" s="6">
        <f>SUM(W29:AH29)</f>
        <v>0</v>
      </c>
      <c r="AL29" s="6">
        <f>SUM(W29:AJ29)</f>
        <v>0</v>
      </c>
      <c r="AM29" s="30"/>
      <c r="AN29" s="32"/>
      <c r="AO29" s="11">
        <f>T29+AL29</f>
        <v>30</v>
      </c>
      <c r="AP29" s="11">
        <f>V29+AN29</f>
        <v>1</v>
      </c>
    </row>
    <row r="30" spans="2:42" ht="15" customHeight="1">
      <c r="B30" s="20">
        <v>8</v>
      </c>
      <c r="C30" s="49" t="s">
        <v>85</v>
      </c>
      <c r="D30" s="19" t="s">
        <v>167</v>
      </c>
      <c r="E30" s="22"/>
      <c r="F30" s="29"/>
      <c r="G30" s="29"/>
      <c r="H30" s="6"/>
      <c r="I30" s="14"/>
      <c r="J30" s="14"/>
      <c r="K30" s="6"/>
      <c r="L30" s="14"/>
      <c r="M30" s="14"/>
      <c r="N30" s="14"/>
      <c r="O30" s="14"/>
      <c r="P30" s="29"/>
      <c r="Q30" s="14"/>
      <c r="R30" s="29"/>
      <c r="S30" s="6">
        <f>SUM(E30:P30)</f>
        <v>0</v>
      </c>
      <c r="T30" s="6"/>
      <c r="U30" s="30"/>
      <c r="V30" s="32"/>
      <c r="W30" s="22"/>
      <c r="X30" s="29"/>
      <c r="Y30" s="29"/>
      <c r="Z30" s="6">
        <v>20</v>
      </c>
      <c r="AA30" s="6"/>
      <c r="AB30" s="6"/>
      <c r="AC30" s="6"/>
      <c r="AD30" s="6"/>
      <c r="AE30" s="6"/>
      <c r="AF30" s="6"/>
      <c r="AG30" s="6"/>
      <c r="AH30" s="29"/>
      <c r="AI30" s="6"/>
      <c r="AJ30" s="6">
        <v>10</v>
      </c>
      <c r="AK30" s="6">
        <f>SUM(W30:AH30)</f>
        <v>20</v>
      </c>
      <c r="AL30" s="6">
        <f>SUM(W30:AJ30)</f>
        <v>30</v>
      </c>
      <c r="AM30" s="30" t="s">
        <v>37</v>
      </c>
      <c r="AN30" s="25">
        <f>TRUNC(AL30/30)</f>
        <v>1</v>
      </c>
      <c r="AO30" s="67">
        <f>T30+AL30</f>
        <v>30</v>
      </c>
      <c r="AP30" s="67">
        <f>V30+AN30</f>
        <v>1</v>
      </c>
    </row>
    <row r="31" spans="1:42" ht="15" customHeight="1">
      <c r="A31" s="26" t="s">
        <v>217</v>
      </c>
      <c r="B31" s="20">
        <v>9</v>
      </c>
      <c r="C31" s="49" t="s">
        <v>85</v>
      </c>
      <c r="D31" s="19" t="s">
        <v>168</v>
      </c>
      <c r="E31" s="22">
        <v>15</v>
      </c>
      <c r="F31" s="29"/>
      <c r="G31" s="29">
        <v>10</v>
      </c>
      <c r="H31" s="6"/>
      <c r="I31" s="14"/>
      <c r="J31" s="14"/>
      <c r="K31" s="6"/>
      <c r="L31" s="14"/>
      <c r="M31" s="14"/>
      <c r="N31" s="14"/>
      <c r="O31" s="14"/>
      <c r="P31" s="29"/>
      <c r="Q31" s="14"/>
      <c r="R31" s="6">
        <v>5</v>
      </c>
      <c r="S31" s="6">
        <f>SUM(E31:P31)</f>
        <v>25</v>
      </c>
      <c r="T31" s="6">
        <f>SUM(E31:R31)</f>
        <v>30</v>
      </c>
      <c r="U31" s="30" t="s">
        <v>36</v>
      </c>
      <c r="V31" s="25">
        <f>TRUNC(T31/30)</f>
        <v>1</v>
      </c>
      <c r="W31" s="28"/>
      <c r="X31" s="29"/>
      <c r="Y31" s="29"/>
      <c r="Z31" s="15"/>
      <c r="AA31" s="15"/>
      <c r="AB31" s="15"/>
      <c r="AC31" s="15"/>
      <c r="AD31" s="15"/>
      <c r="AE31" s="14"/>
      <c r="AF31" s="14"/>
      <c r="AG31" s="14"/>
      <c r="AH31" s="29"/>
      <c r="AI31" s="14"/>
      <c r="AJ31" s="29"/>
      <c r="AK31" s="6">
        <f>SUM(W31:AH31)</f>
        <v>0</v>
      </c>
      <c r="AL31" s="6"/>
      <c r="AM31" s="30"/>
      <c r="AN31" s="32"/>
      <c r="AO31" s="67">
        <f>T31+AL31</f>
        <v>30</v>
      </c>
      <c r="AP31" s="67">
        <f>V31+AN31</f>
        <v>1</v>
      </c>
    </row>
    <row r="32" spans="1:42" ht="15" customHeight="1" thickBot="1">
      <c r="A32" s="26" t="s">
        <v>217</v>
      </c>
      <c r="B32" s="20">
        <v>10</v>
      </c>
      <c r="C32" s="49" t="s">
        <v>85</v>
      </c>
      <c r="D32" s="19" t="s">
        <v>169</v>
      </c>
      <c r="E32" s="22"/>
      <c r="F32" s="29"/>
      <c r="G32" s="29"/>
      <c r="H32" s="6"/>
      <c r="I32" s="6"/>
      <c r="J32" s="6"/>
      <c r="K32" s="6"/>
      <c r="L32" s="6"/>
      <c r="M32" s="6"/>
      <c r="N32" s="6"/>
      <c r="O32" s="6"/>
      <c r="P32" s="29"/>
      <c r="Q32" s="6"/>
      <c r="R32" s="29"/>
      <c r="S32" s="6">
        <f>SUM(E32:P32)</f>
        <v>0</v>
      </c>
      <c r="T32" s="6"/>
      <c r="U32" s="30"/>
      <c r="V32" s="32"/>
      <c r="W32" s="22">
        <v>10</v>
      </c>
      <c r="X32" s="29"/>
      <c r="Y32" s="29"/>
      <c r="Z32" s="6">
        <v>30</v>
      </c>
      <c r="AA32" s="14"/>
      <c r="AB32" s="14"/>
      <c r="AC32" s="6"/>
      <c r="AD32" s="14"/>
      <c r="AE32" s="14"/>
      <c r="AF32" s="14"/>
      <c r="AG32" s="14"/>
      <c r="AH32" s="29"/>
      <c r="AI32" s="14"/>
      <c r="AJ32" s="6">
        <v>10</v>
      </c>
      <c r="AK32" s="6">
        <f>SUM(W32:AH32)</f>
        <v>40</v>
      </c>
      <c r="AL32" s="6">
        <f>SUM(W32:AJ32)</f>
        <v>50</v>
      </c>
      <c r="AM32" s="30" t="s">
        <v>36</v>
      </c>
      <c r="AN32" s="25">
        <f>TRUNC(AL32/25)</f>
        <v>2</v>
      </c>
      <c r="AO32" s="11">
        <f>T32+AL32</f>
        <v>50</v>
      </c>
      <c r="AP32" s="11">
        <f>V32+AN32</f>
        <v>2</v>
      </c>
    </row>
    <row r="33" spans="2:42" ht="15" customHeight="1" thickBot="1">
      <c r="B33" s="224" t="s">
        <v>44</v>
      </c>
      <c r="C33" s="225"/>
      <c r="D33" s="226"/>
      <c r="E33" s="16">
        <f aca="true" t="shared" si="4" ref="E33:T33">SUM(E29:E32)</f>
        <v>25</v>
      </c>
      <c r="F33" s="16">
        <f t="shared" si="4"/>
        <v>0</v>
      </c>
      <c r="G33" s="16">
        <f t="shared" si="4"/>
        <v>10</v>
      </c>
      <c r="H33" s="16">
        <f t="shared" si="4"/>
        <v>15</v>
      </c>
      <c r="I33" s="16">
        <f t="shared" si="4"/>
        <v>0</v>
      </c>
      <c r="J33" s="16">
        <f t="shared" si="4"/>
        <v>0</v>
      </c>
      <c r="K33" s="16">
        <f t="shared" si="4"/>
        <v>0</v>
      </c>
      <c r="L33" s="16">
        <f t="shared" si="4"/>
        <v>0</v>
      </c>
      <c r="M33" s="16">
        <f t="shared" si="4"/>
        <v>0</v>
      </c>
      <c r="N33" s="16">
        <f t="shared" si="4"/>
        <v>0</v>
      </c>
      <c r="O33" s="16">
        <f t="shared" si="4"/>
        <v>0</v>
      </c>
      <c r="P33" s="16">
        <f t="shared" si="4"/>
        <v>0</v>
      </c>
      <c r="Q33" s="16">
        <f t="shared" si="4"/>
        <v>0</v>
      </c>
      <c r="R33" s="16">
        <f t="shared" si="4"/>
        <v>10</v>
      </c>
      <c r="S33" s="16">
        <f t="shared" si="4"/>
        <v>50</v>
      </c>
      <c r="T33" s="16">
        <f t="shared" si="4"/>
        <v>60</v>
      </c>
      <c r="U33" s="16"/>
      <c r="V33" s="16">
        <f aca="true" t="shared" si="5" ref="V33:AL33">SUM(V29:V32)</f>
        <v>2</v>
      </c>
      <c r="W33" s="16">
        <f t="shared" si="5"/>
        <v>10</v>
      </c>
      <c r="X33" s="16">
        <f t="shared" si="5"/>
        <v>0</v>
      </c>
      <c r="Y33" s="16">
        <f t="shared" si="5"/>
        <v>0</v>
      </c>
      <c r="Z33" s="16">
        <f t="shared" si="5"/>
        <v>50</v>
      </c>
      <c r="AA33" s="16">
        <f t="shared" si="5"/>
        <v>0</v>
      </c>
      <c r="AB33" s="16">
        <f t="shared" si="5"/>
        <v>0</v>
      </c>
      <c r="AC33" s="16">
        <f t="shared" si="5"/>
        <v>0</v>
      </c>
      <c r="AD33" s="16">
        <f t="shared" si="5"/>
        <v>0</v>
      </c>
      <c r="AE33" s="16">
        <f t="shared" si="5"/>
        <v>0</v>
      </c>
      <c r="AF33" s="16">
        <f t="shared" si="5"/>
        <v>0</v>
      </c>
      <c r="AG33" s="16">
        <f t="shared" si="5"/>
        <v>0</v>
      </c>
      <c r="AH33" s="16">
        <f t="shared" si="5"/>
        <v>0</v>
      </c>
      <c r="AI33" s="16">
        <f t="shared" si="5"/>
        <v>0</v>
      </c>
      <c r="AJ33" s="16">
        <f t="shared" si="5"/>
        <v>20</v>
      </c>
      <c r="AK33" s="16">
        <f t="shared" si="5"/>
        <v>60</v>
      </c>
      <c r="AL33" s="16">
        <f t="shared" si="5"/>
        <v>80</v>
      </c>
      <c r="AM33" s="16" t="s">
        <v>50</v>
      </c>
      <c r="AN33" s="16">
        <f>SUM(AN29:AN32)</f>
        <v>3</v>
      </c>
      <c r="AO33" s="16">
        <f>SUM(AO29:AO32)</f>
        <v>140</v>
      </c>
      <c r="AP33" s="16">
        <f>SUM(AP29:AP32)</f>
        <v>5</v>
      </c>
    </row>
    <row r="34" spans="2:42" ht="15" customHeight="1" thickBot="1">
      <c r="B34" s="221" t="s">
        <v>128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3"/>
    </row>
    <row r="35" spans="1:42" ht="15" customHeight="1">
      <c r="A35" s="26" t="s">
        <v>217</v>
      </c>
      <c r="B35" s="177">
        <v>11</v>
      </c>
      <c r="C35" s="51" t="s">
        <v>85</v>
      </c>
      <c r="D35" s="178" t="s">
        <v>170</v>
      </c>
      <c r="E35" s="23">
        <v>15</v>
      </c>
      <c r="F35" s="29"/>
      <c r="G35" s="29"/>
      <c r="H35" s="6"/>
      <c r="I35" s="6"/>
      <c r="J35" s="6"/>
      <c r="K35" s="6"/>
      <c r="L35" s="6"/>
      <c r="M35" s="6"/>
      <c r="N35" s="6"/>
      <c r="O35" s="6"/>
      <c r="P35" s="29"/>
      <c r="Q35" s="6"/>
      <c r="R35" s="29">
        <v>10</v>
      </c>
      <c r="S35" s="6">
        <f>SUM(E35:P35)</f>
        <v>15</v>
      </c>
      <c r="T35" s="6">
        <f>SUM(E35:R35)</f>
        <v>25</v>
      </c>
      <c r="U35" s="30" t="s">
        <v>36</v>
      </c>
      <c r="V35" s="32">
        <f>TRUNC(T35/25)</f>
        <v>1</v>
      </c>
      <c r="W35" s="28"/>
      <c r="X35" s="29"/>
      <c r="Y35" s="29"/>
      <c r="Z35" s="29"/>
      <c r="AA35" s="15"/>
      <c r="AB35" s="15"/>
      <c r="AC35" s="15"/>
      <c r="AD35" s="15"/>
      <c r="AE35" s="14"/>
      <c r="AF35" s="14"/>
      <c r="AG35" s="14"/>
      <c r="AH35" s="29"/>
      <c r="AI35" s="14"/>
      <c r="AJ35" s="29"/>
      <c r="AK35" s="6">
        <f>SUM(W35:AH35)</f>
        <v>0</v>
      </c>
      <c r="AL35" s="6">
        <f aca="true" t="shared" si="6" ref="AL35:AL47">SUM(W35:AJ35)</f>
        <v>0</v>
      </c>
      <c r="AM35" s="30"/>
      <c r="AN35" s="32">
        <f aca="true" t="shared" si="7" ref="AN35:AN45">TRUNC(AL35/30)</f>
        <v>0</v>
      </c>
      <c r="AO35" s="11">
        <f aca="true" t="shared" si="8" ref="AO35:AO48">T35+AL35</f>
        <v>25</v>
      </c>
      <c r="AP35" s="11">
        <f aca="true" t="shared" si="9" ref="AP35:AP48">V35+AN35</f>
        <v>1</v>
      </c>
    </row>
    <row r="36" spans="1:42" ht="15" customHeight="1">
      <c r="A36" s="26" t="s">
        <v>217</v>
      </c>
      <c r="B36" s="33">
        <v>12</v>
      </c>
      <c r="C36" s="52" t="s">
        <v>85</v>
      </c>
      <c r="D36" s="179" t="s">
        <v>171</v>
      </c>
      <c r="E36" s="182">
        <v>15</v>
      </c>
      <c r="F36" s="59"/>
      <c r="H36" s="60"/>
      <c r="I36" s="60"/>
      <c r="J36" s="60"/>
      <c r="K36" s="48">
        <v>20</v>
      </c>
      <c r="L36" s="60"/>
      <c r="M36" s="60"/>
      <c r="N36" s="60"/>
      <c r="O36" s="60"/>
      <c r="P36" s="59"/>
      <c r="Q36" s="60"/>
      <c r="R36" s="59">
        <v>25</v>
      </c>
      <c r="S36" s="6">
        <f>SUM(E36:P36)</f>
        <v>35</v>
      </c>
      <c r="T36" s="6">
        <f>SUM(E36:R36)</f>
        <v>60</v>
      </c>
      <c r="U36" s="30" t="s">
        <v>37</v>
      </c>
      <c r="V36" s="32">
        <f>TRUNC(T36/30)</f>
        <v>2</v>
      </c>
      <c r="W36" s="22"/>
      <c r="X36" s="29"/>
      <c r="Y36" s="29"/>
      <c r="Z36" s="6"/>
      <c r="AA36" s="6"/>
      <c r="AB36" s="6"/>
      <c r="AC36" s="6"/>
      <c r="AD36" s="6"/>
      <c r="AE36" s="6"/>
      <c r="AF36" s="6"/>
      <c r="AG36" s="6"/>
      <c r="AH36" s="29"/>
      <c r="AI36" s="6"/>
      <c r="AJ36" s="29"/>
      <c r="AK36" s="6">
        <f aca="true" t="shared" si="10" ref="AK36:AK48">SUM(W36:AH36)</f>
        <v>0</v>
      </c>
      <c r="AL36" s="6">
        <f t="shared" si="6"/>
        <v>0</v>
      </c>
      <c r="AM36" s="30"/>
      <c r="AN36" s="32">
        <f t="shared" si="7"/>
        <v>0</v>
      </c>
      <c r="AO36" s="11">
        <f t="shared" si="8"/>
        <v>60</v>
      </c>
      <c r="AP36" s="11">
        <f t="shared" si="9"/>
        <v>2</v>
      </c>
    </row>
    <row r="37" spans="1:42" ht="15" customHeight="1">
      <c r="A37" s="26" t="s">
        <v>217</v>
      </c>
      <c r="B37" s="33">
        <v>13</v>
      </c>
      <c r="C37" s="52" t="s">
        <v>85</v>
      </c>
      <c r="D37" s="179" t="s">
        <v>172</v>
      </c>
      <c r="E37" s="23"/>
      <c r="F37" s="29"/>
      <c r="G37" s="29"/>
      <c r="H37" s="6"/>
      <c r="I37" s="6"/>
      <c r="J37" s="6"/>
      <c r="K37" s="6"/>
      <c r="L37" s="6"/>
      <c r="M37" s="6"/>
      <c r="N37" s="6"/>
      <c r="O37" s="6"/>
      <c r="P37" s="29"/>
      <c r="Q37" s="6"/>
      <c r="R37" s="29"/>
      <c r="S37" s="6">
        <f aca="true" t="shared" si="11" ref="S37:S48">SUM(E37:P37)</f>
        <v>0</v>
      </c>
      <c r="T37" s="6"/>
      <c r="U37" s="30"/>
      <c r="V37" s="32"/>
      <c r="W37" s="61">
        <v>10</v>
      </c>
      <c r="X37" s="59"/>
      <c r="Z37" s="59">
        <v>15</v>
      </c>
      <c r="AA37" s="60"/>
      <c r="AB37" s="60"/>
      <c r="AC37" s="48"/>
      <c r="AD37" s="60"/>
      <c r="AE37" s="60"/>
      <c r="AF37" s="60"/>
      <c r="AG37" s="60"/>
      <c r="AH37" s="59"/>
      <c r="AI37" s="60"/>
      <c r="AJ37" s="59">
        <v>25</v>
      </c>
      <c r="AK37" s="6">
        <f t="shared" si="10"/>
        <v>25</v>
      </c>
      <c r="AL37" s="6">
        <f t="shared" si="6"/>
        <v>50</v>
      </c>
      <c r="AM37" s="30" t="s">
        <v>37</v>
      </c>
      <c r="AN37" s="32">
        <f>TRUNC(AL37/25)</f>
        <v>2</v>
      </c>
      <c r="AO37" s="11">
        <f t="shared" si="8"/>
        <v>50</v>
      </c>
      <c r="AP37" s="11">
        <f t="shared" si="9"/>
        <v>2</v>
      </c>
    </row>
    <row r="38" spans="1:42" ht="15" customHeight="1">
      <c r="A38" s="26" t="s">
        <v>217</v>
      </c>
      <c r="B38" s="33">
        <v>14</v>
      </c>
      <c r="C38" s="52" t="s">
        <v>85</v>
      </c>
      <c r="D38" s="179" t="s">
        <v>173</v>
      </c>
      <c r="E38" s="183">
        <v>15</v>
      </c>
      <c r="F38" s="29">
        <v>15</v>
      </c>
      <c r="G38" s="172"/>
      <c r="H38" s="29"/>
      <c r="I38" s="15"/>
      <c r="J38" s="15"/>
      <c r="K38" s="23">
        <v>20</v>
      </c>
      <c r="L38" s="15"/>
      <c r="M38" s="14"/>
      <c r="N38" s="14"/>
      <c r="O38" s="14"/>
      <c r="P38" s="29"/>
      <c r="Q38" s="14"/>
      <c r="R38" s="29">
        <v>10</v>
      </c>
      <c r="S38" s="6">
        <f t="shared" si="11"/>
        <v>50</v>
      </c>
      <c r="T38" s="6">
        <f>SUM(E38:R38)</f>
        <v>60</v>
      </c>
      <c r="U38" s="30" t="s">
        <v>37</v>
      </c>
      <c r="V38" s="32">
        <f>TRUNC(T38/30)</f>
        <v>2</v>
      </c>
      <c r="W38" s="28"/>
      <c r="X38" s="29"/>
      <c r="Y38" s="29"/>
      <c r="Z38" s="29"/>
      <c r="AA38" s="15"/>
      <c r="AB38" s="15"/>
      <c r="AC38" s="15"/>
      <c r="AD38" s="15"/>
      <c r="AE38" s="14"/>
      <c r="AF38" s="14"/>
      <c r="AG38" s="14"/>
      <c r="AH38" s="29"/>
      <c r="AI38" s="14"/>
      <c r="AJ38" s="29"/>
      <c r="AK38" s="6">
        <f t="shared" si="10"/>
        <v>0</v>
      </c>
      <c r="AL38" s="6">
        <f t="shared" si="6"/>
        <v>0</v>
      </c>
      <c r="AM38" s="30"/>
      <c r="AN38" s="32">
        <f t="shared" si="7"/>
        <v>0</v>
      </c>
      <c r="AO38" s="11">
        <f t="shared" si="8"/>
        <v>60</v>
      </c>
      <c r="AP38" s="11">
        <f t="shared" si="9"/>
        <v>2</v>
      </c>
    </row>
    <row r="39" spans="2:42" ht="15" customHeight="1">
      <c r="B39" s="33">
        <v>15</v>
      </c>
      <c r="C39" s="52" t="s">
        <v>85</v>
      </c>
      <c r="D39" s="179" t="s">
        <v>174</v>
      </c>
      <c r="E39" s="183">
        <v>15</v>
      </c>
      <c r="F39" s="29">
        <v>15</v>
      </c>
      <c r="H39" s="29"/>
      <c r="I39" s="15"/>
      <c r="J39" s="15"/>
      <c r="K39" s="23">
        <v>15</v>
      </c>
      <c r="L39" s="15"/>
      <c r="M39" s="14"/>
      <c r="N39" s="14"/>
      <c r="O39" s="14"/>
      <c r="P39" s="29"/>
      <c r="Q39" s="14"/>
      <c r="R39" s="29">
        <v>15</v>
      </c>
      <c r="S39" s="6">
        <f t="shared" si="11"/>
        <v>45</v>
      </c>
      <c r="T39" s="6">
        <f>SUM(E39:R39)</f>
        <v>60</v>
      </c>
      <c r="U39" s="30" t="s">
        <v>36</v>
      </c>
      <c r="V39" s="32">
        <f>TRUNC(T39/30)</f>
        <v>2</v>
      </c>
      <c r="W39" s="28"/>
      <c r="X39" s="29"/>
      <c r="Y39" s="29"/>
      <c r="Z39" s="29"/>
      <c r="AA39" s="15"/>
      <c r="AB39" s="15"/>
      <c r="AC39" s="15"/>
      <c r="AD39" s="15"/>
      <c r="AE39" s="14"/>
      <c r="AF39" s="14"/>
      <c r="AG39" s="14"/>
      <c r="AH39" s="29"/>
      <c r="AI39" s="14"/>
      <c r="AJ39" s="29"/>
      <c r="AK39" s="6">
        <f t="shared" si="10"/>
        <v>0</v>
      </c>
      <c r="AL39" s="6">
        <f t="shared" si="6"/>
        <v>0</v>
      </c>
      <c r="AM39" s="30"/>
      <c r="AN39" s="32">
        <f t="shared" si="7"/>
        <v>0</v>
      </c>
      <c r="AO39" s="11">
        <f t="shared" si="8"/>
        <v>60</v>
      </c>
      <c r="AP39" s="11">
        <f t="shared" si="9"/>
        <v>2</v>
      </c>
    </row>
    <row r="40" spans="2:42" ht="15" customHeight="1">
      <c r="B40" s="33">
        <v>16</v>
      </c>
      <c r="C40" s="52" t="s">
        <v>85</v>
      </c>
      <c r="D40" s="179" t="s">
        <v>175</v>
      </c>
      <c r="E40" s="183">
        <v>20</v>
      </c>
      <c r="F40" s="29"/>
      <c r="G40" s="29">
        <v>15</v>
      </c>
      <c r="H40" s="172"/>
      <c r="I40" s="15"/>
      <c r="J40" s="15"/>
      <c r="K40" s="23">
        <v>15</v>
      </c>
      <c r="L40" s="15"/>
      <c r="M40" s="14"/>
      <c r="N40" s="14"/>
      <c r="O40" s="14"/>
      <c r="P40" s="29"/>
      <c r="Q40" s="14"/>
      <c r="R40" s="29">
        <v>40</v>
      </c>
      <c r="S40" s="6">
        <f t="shared" si="11"/>
        <v>50</v>
      </c>
      <c r="T40" s="6">
        <f>SUM(E40:R40)</f>
        <v>90</v>
      </c>
      <c r="U40" s="30" t="s">
        <v>37</v>
      </c>
      <c r="V40" s="32">
        <f>TRUNC(T40/30)</f>
        <v>3</v>
      </c>
      <c r="W40" s="28"/>
      <c r="X40" s="29"/>
      <c r="Y40" s="29"/>
      <c r="Z40" s="29"/>
      <c r="AA40" s="15"/>
      <c r="AB40" s="15"/>
      <c r="AC40" s="15"/>
      <c r="AD40" s="15"/>
      <c r="AE40" s="14"/>
      <c r="AF40" s="14"/>
      <c r="AG40" s="14"/>
      <c r="AH40" s="29"/>
      <c r="AI40" s="14"/>
      <c r="AJ40" s="29"/>
      <c r="AK40" s="6">
        <f t="shared" si="10"/>
        <v>0</v>
      </c>
      <c r="AL40" s="6">
        <f t="shared" si="6"/>
        <v>0</v>
      </c>
      <c r="AM40" s="30"/>
      <c r="AN40" s="32">
        <f t="shared" si="7"/>
        <v>0</v>
      </c>
      <c r="AO40" s="11">
        <f t="shared" si="8"/>
        <v>90</v>
      </c>
      <c r="AP40" s="11">
        <f t="shared" si="9"/>
        <v>3</v>
      </c>
    </row>
    <row r="41" spans="2:42" ht="15" customHeight="1">
      <c r="B41" s="33">
        <v>17</v>
      </c>
      <c r="C41" s="52" t="s">
        <v>85</v>
      </c>
      <c r="D41" s="179" t="s">
        <v>176</v>
      </c>
      <c r="E41" s="183">
        <v>20</v>
      </c>
      <c r="F41" s="29">
        <v>10</v>
      </c>
      <c r="H41" s="29"/>
      <c r="I41" s="15"/>
      <c r="J41" s="15"/>
      <c r="K41" s="23"/>
      <c r="L41" s="15"/>
      <c r="M41" s="14"/>
      <c r="N41" s="14"/>
      <c r="O41" s="14"/>
      <c r="P41" s="29"/>
      <c r="Q41" s="14"/>
      <c r="R41" s="29">
        <v>30</v>
      </c>
      <c r="S41" s="6">
        <f t="shared" si="11"/>
        <v>30</v>
      </c>
      <c r="T41" s="6">
        <f>SUM(E41:R41)</f>
        <v>60</v>
      </c>
      <c r="U41" s="30" t="s">
        <v>36</v>
      </c>
      <c r="V41" s="32">
        <f>TRUNC(T41/30)</f>
        <v>2</v>
      </c>
      <c r="W41" s="28"/>
      <c r="X41" s="29"/>
      <c r="Y41" s="29"/>
      <c r="Z41" s="29"/>
      <c r="AA41" s="15"/>
      <c r="AB41" s="15"/>
      <c r="AC41" s="15"/>
      <c r="AD41" s="15"/>
      <c r="AE41" s="14"/>
      <c r="AF41" s="14"/>
      <c r="AG41" s="14"/>
      <c r="AH41" s="29"/>
      <c r="AI41" s="14"/>
      <c r="AJ41" s="29"/>
      <c r="AK41" s="6">
        <f t="shared" si="10"/>
        <v>0</v>
      </c>
      <c r="AL41" s="6">
        <f t="shared" si="6"/>
        <v>0</v>
      </c>
      <c r="AM41" s="30"/>
      <c r="AN41" s="32">
        <f t="shared" si="7"/>
        <v>0</v>
      </c>
      <c r="AO41" s="11">
        <f t="shared" si="8"/>
        <v>60</v>
      </c>
      <c r="AP41" s="11">
        <f t="shared" si="9"/>
        <v>2</v>
      </c>
    </row>
    <row r="42" spans="2:42" ht="15" customHeight="1">
      <c r="B42" s="33">
        <v>18</v>
      </c>
      <c r="C42" s="52" t="s">
        <v>85</v>
      </c>
      <c r="D42" s="179" t="s">
        <v>177</v>
      </c>
      <c r="E42" s="183">
        <v>25</v>
      </c>
      <c r="F42" s="29"/>
      <c r="G42" s="172"/>
      <c r="H42" s="29"/>
      <c r="I42" s="15"/>
      <c r="J42" s="15"/>
      <c r="K42" s="23">
        <v>15</v>
      </c>
      <c r="L42" s="15"/>
      <c r="M42" s="14"/>
      <c r="N42" s="14"/>
      <c r="O42" s="14"/>
      <c r="P42" s="29"/>
      <c r="Q42" s="14"/>
      <c r="R42" s="29">
        <v>20</v>
      </c>
      <c r="S42" s="6">
        <f t="shared" si="11"/>
        <v>40</v>
      </c>
      <c r="T42" s="6">
        <f>SUM(E42:R42)</f>
        <v>60</v>
      </c>
      <c r="U42" s="30" t="s">
        <v>36</v>
      </c>
      <c r="V42" s="32">
        <f>TRUNC(T42/30)</f>
        <v>2</v>
      </c>
      <c r="W42" s="28"/>
      <c r="X42" s="29"/>
      <c r="Y42" s="29"/>
      <c r="Z42" s="29"/>
      <c r="AA42" s="15"/>
      <c r="AB42" s="15"/>
      <c r="AC42" s="15"/>
      <c r="AD42" s="15"/>
      <c r="AE42" s="14"/>
      <c r="AF42" s="14"/>
      <c r="AG42" s="14"/>
      <c r="AH42" s="29"/>
      <c r="AI42" s="14"/>
      <c r="AJ42" s="29"/>
      <c r="AK42" s="6">
        <f t="shared" si="10"/>
        <v>0</v>
      </c>
      <c r="AL42" s="6">
        <f t="shared" si="6"/>
        <v>0</v>
      </c>
      <c r="AM42" s="30"/>
      <c r="AN42" s="32">
        <f t="shared" si="7"/>
        <v>0</v>
      </c>
      <c r="AO42" s="11">
        <f t="shared" si="8"/>
        <v>60</v>
      </c>
      <c r="AP42" s="11">
        <f t="shared" si="9"/>
        <v>2</v>
      </c>
    </row>
    <row r="43" spans="2:42" ht="15" customHeight="1">
      <c r="B43" s="33">
        <v>19</v>
      </c>
      <c r="C43" s="52" t="s">
        <v>85</v>
      </c>
      <c r="D43" s="179" t="s">
        <v>178</v>
      </c>
      <c r="E43" s="183">
        <v>15</v>
      </c>
      <c r="F43" s="29">
        <v>10</v>
      </c>
      <c r="G43" s="172"/>
      <c r="H43" s="29"/>
      <c r="I43" s="15"/>
      <c r="J43" s="15"/>
      <c r="K43" s="23">
        <v>15</v>
      </c>
      <c r="L43" s="15"/>
      <c r="M43" s="14"/>
      <c r="N43" s="14"/>
      <c r="O43" s="14"/>
      <c r="P43" s="29"/>
      <c r="Q43" s="14"/>
      <c r="R43" s="29">
        <v>20</v>
      </c>
      <c r="S43" s="6">
        <f t="shared" si="11"/>
        <v>40</v>
      </c>
      <c r="T43" s="6">
        <f>SUM(E43:R43)</f>
        <v>60</v>
      </c>
      <c r="U43" s="30" t="s">
        <v>36</v>
      </c>
      <c r="V43" s="32">
        <f>TRUNC(T43/30)</f>
        <v>2</v>
      </c>
      <c r="W43" s="28"/>
      <c r="X43" s="29"/>
      <c r="Y43" s="29"/>
      <c r="Z43" s="29"/>
      <c r="AA43" s="15"/>
      <c r="AB43" s="15"/>
      <c r="AC43" s="15"/>
      <c r="AD43" s="15"/>
      <c r="AE43" s="14"/>
      <c r="AF43" s="14"/>
      <c r="AG43" s="14"/>
      <c r="AH43" s="29"/>
      <c r="AI43" s="14"/>
      <c r="AJ43" s="29"/>
      <c r="AK43" s="6">
        <f t="shared" si="10"/>
        <v>0</v>
      </c>
      <c r="AL43" s="6">
        <f t="shared" si="6"/>
        <v>0</v>
      </c>
      <c r="AM43" s="30"/>
      <c r="AN43" s="32">
        <f t="shared" si="7"/>
        <v>0</v>
      </c>
      <c r="AO43" s="11">
        <f t="shared" si="8"/>
        <v>60</v>
      </c>
      <c r="AP43" s="11">
        <f t="shared" si="9"/>
        <v>2</v>
      </c>
    </row>
    <row r="44" spans="2:42" ht="15" customHeight="1">
      <c r="B44" s="33">
        <v>20</v>
      </c>
      <c r="C44" s="52" t="s">
        <v>85</v>
      </c>
      <c r="D44" s="179" t="s">
        <v>179</v>
      </c>
      <c r="E44" s="183">
        <v>15</v>
      </c>
      <c r="F44" s="29">
        <v>10</v>
      </c>
      <c r="H44" s="29"/>
      <c r="I44" s="15"/>
      <c r="J44" s="15"/>
      <c r="K44" s="23">
        <v>15</v>
      </c>
      <c r="L44" s="15"/>
      <c r="M44" s="14"/>
      <c r="N44" s="14"/>
      <c r="O44" s="14"/>
      <c r="P44" s="29"/>
      <c r="Q44" s="14"/>
      <c r="R44" s="29">
        <v>20</v>
      </c>
      <c r="S44" s="6">
        <f t="shared" si="11"/>
        <v>40</v>
      </c>
      <c r="T44" s="6">
        <f>SUM(E44:R44)</f>
        <v>60</v>
      </c>
      <c r="U44" s="30" t="s">
        <v>36</v>
      </c>
      <c r="V44" s="32">
        <f>TRUNC(T44/30)</f>
        <v>2</v>
      </c>
      <c r="W44" s="22"/>
      <c r="X44" s="29"/>
      <c r="Y44" s="29"/>
      <c r="Z44" s="6"/>
      <c r="AA44" s="6"/>
      <c r="AB44" s="6"/>
      <c r="AC44" s="6"/>
      <c r="AD44" s="6"/>
      <c r="AE44" s="6"/>
      <c r="AF44" s="6"/>
      <c r="AG44" s="6"/>
      <c r="AH44" s="29"/>
      <c r="AI44" s="6"/>
      <c r="AJ44" s="29"/>
      <c r="AK44" s="6">
        <f t="shared" si="10"/>
        <v>0</v>
      </c>
      <c r="AL44" s="6">
        <f t="shared" si="6"/>
        <v>0</v>
      </c>
      <c r="AM44" s="30"/>
      <c r="AN44" s="32">
        <f t="shared" si="7"/>
        <v>0</v>
      </c>
      <c r="AO44" s="11">
        <f t="shared" si="8"/>
        <v>60</v>
      </c>
      <c r="AP44" s="11">
        <f t="shared" si="9"/>
        <v>2</v>
      </c>
    </row>
    <row r="45" spans="2:42" ht="15" customHeight="1">
      <c r="B45" s="33">
        <v>21</v>
      </c>
      <c r="C45" s="52" t="s">
        <v>85</v>
      </c>
      <c r="D45" s="179" t="s">
        <v>180</v>
      </c>
      <c r="E45" s="183">
        <v>20</v>
      </c>
      <c r="F45" s="29"/>
      <c r="G45" s="29">
        <v>25</v>
      </c>
      <c r="H45" s="29"/>
      <c r="I45" s="15"/>
      <c r="J45" s="15"/>
      <c r="K45" s="23"/>
      <c r="L45" s="15"/>
      <c r="M45" s="14"/>
      <c r="N45" s="14"/>
      <c r="O45" s="14"/>
      <c r="P45" s="29"/>
      <c r="Q45" s="14"/>
      <c r="R45" s="29">
        <v>30</v>
      </c>
      <c r="S45" s="6">
        <f t="shared" si="11"/>
        <v>45</v>
      </c>
      <c r="T45" s="6">
        <f>SUM(E45:R45)</f>
        <v>75</v>
      </c>
      <c r="U45" s="30" t="s">
        <v>36</v>
      </c>
      <c r="V45" s="32">
        <f>TRUNC(T45/25)</f>
        <v>3</v>
      </c>
      <c r="W45" s="28"/>
      <c r="X45" s="29"/>
      <c r="Y45" s="29"/>
      <c r="Z45" s="29"/>
      <c r="AA45" s="15"/>
      <c r="AB45" s="15"/>
      <c r="AC45" s="15"/>
      <c r="AD45" s="15"/>
      <c r="AE45" s="14"/>
      <c r="AF45" s="14"/>
      <c r="AG45" s="14"/>
      <c r="AH45" s="29"/>
      <c r="AI45" s="14"/>
      <c r="AJ45" s="29"/>
      <c r="AK45" s="6">
        <f t="shared" si="10"/>
        <v>0</v>
      </c>
      <c r="AL45" s="6">
        <f t="shared" si="6"/>
        <v>0</v>
      </c>
      <c r="AM45" s="30"/>
      <c r="AN45" s="32">
        <f t="shared" si="7"/>
        <v>0</v>
      </c>
      <c r="AO45" s="11">
        <f t="shared" si="8"/>
        <v>75</v>
      </c>
      <c r="AP45" s="11">
        <f t="shared" si="9"/>
        <v>3</v>
      </c>
    </row>
    <row r="46" spans="2:42" ht="15" customHeight="1">
      <c r="B46" s="33">
        <v>22</v>
      </c>
      <c r="C46" s="52" t="s">
        <v>85</v>
      </c>
      <c r="D46" s="179" t="s">
        <v>181</v>
      </c>
      <c r="E46" s="23"/>
      <c r="F46" s="29"/>
      <c r="G46" s="29"/>
      <c r="H46" s="6"/>
      <c r="I46" s="6"/>
      <c r="J46" s="6"/>
      <c r="K46" s="6"/>
      <c r="L46" s="6"/>
      <c r="M46" s="6"/>
      <c r="N46" s="6"/>
      <c r="O46" s="6"/>
      <c r="P46" s="29"/>
      <c r="Q46" s="6"/>
      <c r="R46" s="29"/>
      <c r="S46" s="6">
        <f t="shared" si="11"/>
        <v>0</v>
      </c>
      <c r="T46" s="6"/>
      <c r="U46" s="30"/>
      <c r="V46" s="32"/>
      <c r="W46" s="28">
        <v>15</v>
      </c>
      <c r="X46" s="29"/>
      <c r="Y46" s="29">
        <v>30</v>
      </c>
      <c r="Z46" s="29"/>
      <c r="AA46" s="15"/>
      <c r="AB46" s="15"/>
      <c r="AC46" s="23"/>
      <c r="AD46" s="15"/>
      <c r="AE46" s="14"/>
      <c r="AF46" s="14"/>
      <c r="AG46" s="14"/>
      <c r="AH46" s="29"/>
      <c r="AI46" s="14"/>
      <c r="AJ46" s="29">
        <v>30</v>
      </c>
      <c r="AK46" s="6">
        <f t="shared" si="10"/>
        <v>45</v>
      </c>
      <c r="AL46" s="6">
        <f t="shared" si="6"/>
        <v>75</v>
      </c>
      <c r="AM46" s="30" t="s">
        <v>36</v>
      </c>
      <c r="AN46" s="32">
        <f>TRUNC(AL46/25)</f>
        <v>3</v>
      </c>
      <c r="AO46" s="11">
        <f t="shared" si="8"/>
        <v>75</v>
      </c>
      <c r="AP46" s="11">
        <f t="shared" si="9"/>
        <v>3</v>
      </c>
    </row>
    <row r="47" spans="2:42" ht="15" customHeight="1">
      <c r="B47" s="33">
        <v>23</v>
      </c>
      <c r="C47" s="52" t="s">
        <v>85</v>
      </c>
      <c r="D47" s="179" t="s">
        <v>182</v>
      </c>
      <c r="E47" s="23"/>
      <c r="F47" s="29"/>
      <c r="G47" s="29"/>
      <c r="H47" s="6"/>
      <c r="I47" s="6"/>
      <c r="J47" s="6"/>
      <c r="K47" s="6"/>
      <c r="L47" s="6"/>
      <c r="M47" s="6"/>
      <c r="N47" s="6"/>
      <c r="O47" s="6"/>
      <c r="P47" s="29"/>
      <c r="Q47" s="6"/>
      <c r="R47" s="29"/>
      <c r="S47" s="6">
        <f t="shared" si="11"/>
        <v>0</v>
      </c>
      <c r="T47" s="6"/>
      <c r="U47" s="30"/>
      <c r="V47" s="32"/>
      <c r="W47" s="28">
        <v>15</v>
      </c>
      <c r="X47" s="29"/>
      <c r="Y47" s="29">
        <v>30</v>
      </c>
      <c r="Z47" s="29"/>
      <c r="AA47" s="15"/>
      <c r="AB47" s="15"/>
      <c r="AC47" s="23"/>
      <c r="AD47" s="15"/>
      <c r="AE47" s="14"/>
      <c r="AF47" s="14"/>
      <c r="AG47" s="14"/>
      <c r="AH47" s="29"/>
      <c r="AI47" s="14"/>
      <c r="AJ47" s="29">
        <v>30</v>
      </c>
      <c r="AK47" s="6">
        <f t="shared" si="10"/>
        <v>45</v>
      </c>
      <c r="AL47" s="6">
        <f t="shared" si="6"/>
        <v>75</v>
      </c>
      <c r="AM47" s="30" t="s">
        <v>36</v>
      </c>
      <c r="AN47" s="32">
        <f>TRUNC(AL47/25)</f>
        <v>3</v>
      </c>
      <c r="AO47" s="11">
        <f t="shared" si="8"/>
        <v>75</v>
      </c>
      <c r="AP47" s="11">
        <f t="shared" si="9"/>
        <v>3</v>
      </c>
    </row>
    <row r="48" spans="2:42" ht="15" customHeight="1" thickBot="1">
      <c r="B48" s="180">
        <v>24</v>
      </c>
      <c r="C48" s="73" t="s">
        <v>85</v>
      </c>
      <c r="D48" s="181" t="s">
        <v>183</v>
      </c>
      <c r="E48" s="23"/>
      <c r="F48" s="29"/>
      <c r="G48" s="29"/>
      <c r="H48" s="6"/>
      <c r="I48" s="6"/>
      <c r="J48" s="6"/>
      <c r="K48" s="6"/>
      <c r="L48" s="6"/>
      <c r="M48" s="6"/>
      <c r="N48" s="6"/>
      <c r="O48" s="6"/>
      <c r="P48" s="29"/>
      <c r="Q48" s="6"/>
      <c r="R48" s="29"/>
      <c r="S48" s="6">
        <f t="shared" si="11"/>
        <v>0</v>
      </c>
      <c r="T48" s="6"/>
      <c r="U48" s="30"/>
      <c r="V48" s="32"/>
      <c r="W48" s="28">
        <v>15</v>
      </c>
      <c r="X48" s="29"/>
      <c r="Y48" s="29">
        <v>20</v>
      </c>
      <c r="Z48" s="29"/>
      <c r="AA48" s="15"/>
      <c r="AB48" s="15"/>
      <c r="AC48" s="23"/>
      <c r="AD48" s="15"/>
      <c r="AE48" s="14"/>
      <c r="AF48" s="14"/>
      <c r="AG48" s="14"/>
      <c r="AH48" s="29"/>
      <c r="AI48" s="14"/>
      <c r="AJ48" s="29">
        <v>15</v>
      </c>
      <c r="AK48" s="6">
        <f t="shared" si="10"/>
        <v>35</v>
      </c>
      <c r="AL48" s="6">
        <f>SUM(W48:AJ48)</f>
        <v>50</v>
      </c>
      <c r="AM48" s="30" t="s">
        <v>36</v>
      </c>
      <c r="AN48" s="32">
        <f>TRUNC(AL48/25)</f>
        <v>2</v>
      </c>
      <c r="AO48" s="11">
        <f t="shared" si="8"/>
        <v>50</v>
      </c>
      <c r="AP48" s="11">
        <f t="shared" si="9"/>
        <v>2</v>
      </c>
    </row>
    <row r="49" spans="2:42" ht="15" customHeight="1" thickBot="1">
      <c r="B49" s="224" t="s">
        <v>44</v>
      </c>
      <c r="C49" s="225"/>
      <c r="D49" s="226"/>
      <c r="E49" s="16">
        <f aca="true" t="shared" si="12" ref="E49:T49">SUM(E35:E48)</f>
        <v>175</v>
      </c>
      <c r="F49" s="16">
        <f t="shared" si="12"/>
        <v>60</v>
      </c>
      <c r="G49" s="16">
        <f t="shared" si="12"/>
        <v>40</v>
      </c>
      <c r="H49" s="16">
        <f t="shared" si="12"/>
        <v>0</v>
      </c>
      <c r="I49" s="16">
        <f t="shared" si="12"/>
        <v>0</v>
      </c>
      <c r="J49" s="16">
        <f t="shared" si="12"/>
        <v>0</v>
      </c>
      <c r="K49" s="16">
        <f>SUM(K35:K48)</f>
        <v>115</v>
      </c>
      <c r="L49" s="16">
        <f t="shared" si="12"/>
        <v>0</v>
      </c>
      <c r="M49" s="16">
        <f t="shared" si="12"/>
        <v>0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16">
        <f t="shared" si="12"/>
        <v>0</v>
      </c>
      <c r="R49" s="16">
        <f t="shared" si="12"/>
        <v>220</v>
      </c>
      <c r="S49" s="16">
        <f t="shared" si="12"/>
        <v>390</v>
      </c>
      <c r="T49" s="16">
        <f t="shared" si="12"/>
        <v>610</v>
      </c>
      <c r="U49" s="16" t="s">
        <v>51</v>
      </c>
      <c r="V49" s="16">
        <f aca="true" t="shared" si="13" ref="V49:AL49">SUM(V35:V48)</f>
        <v>21</v>
      </c>
      <c r="W49" s="16">
        <f t="shared" si="13"/>
        <v>55</v>
      </c>
      <c r="X49" s="16">
        <f t="shared" si="13"/>
        <v>0</v>
      </c>
      <c r="Y49" s="16">
        <f t="shared" si="13"/>
        <v>80</v>
      </c>
      <c r="Z49" s="16">
        <f t="shared" si="13"/>
        <v>15</v>
      </c>
      <c r="AA49" s="16">
        <f t="shared" si="13"/>
        <v>0</v>
      </c>
      <c r="AB49" s="16">
        <f t="shared" si="13"/>
        <v>0</v>
      </c>
      <c r="AC49" s="16">
        <f t="shared" si="13"/>
        <v>0</v>
      </c>
      <c r="AD49" s="16">
        <f t="shared" si="13"/>
        <v>0</v>
      </c>
      <c r="AE49" s="16">
        <f t="shared" si="13"/>
        <v>0</v>
      </c>
      <c r="AF49" s="16">
        <f t="shared" si="13"/>
        <v>0</v>
      </c>
      <c r="AG49" s="16">
        <f t="shared" si="13"/>
        <v>0</v>
      </c>
      <c r="AH49" s="16">
        <f t="shared" si="13"/>
        <v>0</v>
      </c>
      <c r="AI49" s="16">
        <f t="shared" si="13"/>
        <v>0</v>
      </c>
      <c r="AJ49" s="16">
        <f t="shared" si="13"/>
        <v>100</v>
      </c>
      <c r="AK49" s="16">
        <f t="shared" si="13"/>
        <v>150</v>
      </c>
      <c r="AL49" s="16">
        <f t="shared" si="13"/>
        <v>250</v>
      </c>
      <c r="AM49" s="16" t="s">
        <v>50</v>
      </c>
      <c r="AN49" s="16">
        <f>SUM(AN35:AN48)</f>
        <v>10</v>
      </c>
      <c r="AO49" s="16">
        <f>SUM(AO35:AO48)</f>
        <v>860</v>
      </c>
      <c r="AP49" s="16">
        <f>SUM(AP35:AP48)</f>
        <v>31</v>
      </c>
    </row>
    <row r="50" spans="2:42" ht="15" customHeight="1" thickBot="1">
      <c r="B50" s="221" t="s">
        <v>113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3"/>
    </row>
    <row r="51" spans="2:42" ht="36.75" thickBot="1">
      <c r="B51" s="20">
        <v>25</v>
      </c>
      <c r="C51" s="49" t="s">
        <v>85</v>
      </c>
      <c r="D51" s="19" t="s">
        <v>184</v>
      </c>
      <c r="E51" s="22"/>
      <c r="F51" s="2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>
        <f>SUM(E51:P51)</f>
        <v>0</v>
      </c>
      <c r="T51" s="6">
        <f>SUM(E51:R51)</f>
        <v>0</v>
      </c>
      <c r="U51" s="38"/>
      <c r="V51" s="25">
        <f>TRUNC(T51/30)</f>
        <v>0</v>
      </c>
      <c r="W51" s="23"/>
      <c r="X51" s="23"/>
      <c r="Y51" s="23"/>
      <c r="Z51" s="23"/>
      <c r="AA51" s="23"/>
      <c r="AB51" s="23"/>
      <c r="AC51" s="23"/>
      <c r="AD51" s="23"/>
      <c r="AE51" s="6"/>
      <c r="AF51" s="6"/>
      <c r="AG51" s="6"/>
      <c r="AH51" s="6"/>
      <c r="AI51" s="6">
        <v>150</v>
      </c>
      <c r="AJ51" s="6"/>
      <c r="AK51" s="6">
        <f>SUM(W51:AH51)</f>
        <v>0</v>
      </c>
      <c r="AL51" s="6">
        <f>SUM(W51:AJ51)</f>
        <v>150</v>
      </c>
      <c r="AM51" s="38" t="s">
        <v>48</v>
      </c>
      <c r="AN51" s="25">
        <f>TRUNC(AL51/25)</f>
        <v>6</v>
      </c>
      <c r="AO51" s="11">
        <f>T51+AL51</f>
        <v>150</v>
      </c>
      <c r="AP51" s="11">
        <f>V51+AN51</f>
        <v>6</v>
      </c>
    </row>
    <row r="52" spans="2:42" ht="15" customHeight="1" thickBot="1">
      <c r="B52" s="224" t="s">
        <v>44</v>
      </c>
      <c r="C52" s="225"/>
      <c r="D52" s="226"/>
      <c r="E52" s="16">
        <f>SUM(E51:E51)</f>
        <v>0</v>
      </c>
      <c r="F52" s="16">
        <f aca="true" t="shared" si="14" ref="F52:T52">SUM(F51:F51)</f>
        <v>0</v>
      </c>
      <c r="G52" s="16">
        <f t="shared" si="14"/>
        <v>0</v>
      </c>
      <c r="H52" s="16">
        <f t="shared" si="14"/>
        <v>0</v>
      </c>
      <c r="I52" s="16">
        <f t="shared" si="14"/>
        <v>0</v>
      </c>
      <c r="J52" s="16">
        <f t="shared" si="14"/>
        <v>0</v>
      </c>
      <c r="K52" s="16">
        <f t="shared" si="14"/>
        <v>0</v>
      </c>
      <c r="L52" s="16">
        <f t="shared" si="14"/>
        <v>0</v>
      </c>
      <c r="M52" s="16">
        <f t="shared" si="14"/>
        <v>0</v>
      </c>
      <c r="N52" s="16">
        <f t="shared" si="14"/>
        <v>0</v>
      </c>
      <c r="O52" s="16">
        <f t="shared" si="14"/>
        <v>0</v>
      </c>
      <c r="P52" s="16">
        <f t="shared" si="14"/>
        <v>0</v>
      </c>
      <c r="Q52" s="16">
        <f t="shared" si="14"/>
        <v>0</v>
      </c>
      <c r="R52" s="16">
        <f t="shared" si="14"/>
        <v>0</v>
      </c>
      <c r="S52" s="16">
        <f t="shared" si="14"/>
        <v>0</v>
      </c>
      <c r="T52" s="16">
        <f t="shared" si="14"/>
        <v>0</v>
      </c>
      <c r="U52" s="16"/>
      <c r="V52" s="16">
        <f aca="true" t="shared" si="15" ref="V52:AL52">SUM(V51:V51)</f>
        <v>0</v>
      </c>
      <c r="W52" s="16">
        <f t="shared" si="15"/>
        <v>0</v>
      </c>
      <c r="X52" s="16">
        <f t="shared" si="15"/>
        <v>0</v>
      </c>
      <c r="Y52" s="16">
        <f t="shared" si="15"/>
        <v>0</v>
      </c>
      <c r="Z52" s="16">
        <f t="shared" si="15"/>
        <v>0</v>
      </c>
      <c r="AA52" s="16">
        <f t="shared" si="15"/>
        <v>0</v>
      </c>
      <c r="AB52" s="16">
        <f t="shared" si="15"/>
        <v>0</v>
      </c>
      <c r="AC52" s="16">
        <f t="shared" si="15"/>
        <v>0</v>
      </c>
      <c r="AD52" s="16">
        <f t="shared" si="15"/>
        <v>0</v>
      </c>
      <c r="AE52" s="16">
        <f t="shared" si="15"/>
        <v>0</v>
      </c>
      <c r="AF52" s="16">
        <f t="shared" si="15"/>
        <v>0</v>
      </c>
      <c r="AG52" s="16">
        <f t="shared" si="15"/>
        <v>0</v>
      </c>
      <c r="AH52" s="16">
        <f t="shared" si="15"/>
        <v>0</v>
      </c>
      <c r="AI52" s="16">
        <f t="shared" si="15"/>
        <v>150</v>
      </c>
      <c r="AJ52" s="16">
        <f t="shared" si="15"/>
        <v>0</v>
      </c>
      <c r="AK52" s="16">
        <f t="shared" si="15"/>
        <v>0</v>
      </c>
      <c r="AL52" s="16">
        <f t="shared" si="15"/>
        <v>150</v>
      </c>
      <c r="AM52" s="16"/>
      <c r="AN52" s="16">
        <f>SUM(AN51:AN51)</f>
        <v>6</v>
      </c>
      <c r="AO52" s="16">
        <f>SUM(AO51:AO51)</f>
        <v>150</v>
      </c>
      <c r="AP52" s="16">
        <f>SUM(AP51:AP51)</f>
        <v>6</v>
      </c>
    </row>
    <row r="53" spans="2:42" ht="15" customHeight="1" thickBot="1">
      <c r="B53" s="237" t="s">
        <v>114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9"/>
    </row>
    <row r="54" spans="1:42" ht="42" customHeight="1" thickBot="1">
      <c r="A54" s="210" t="s">
        <v>217</v>
      </c>
      <c r="B54" s="36">
        <v>26</v>
      </c>
      <c r="C54" s="51" t="s">
        <v>85</v>
      </c>
      <c r="D54" s="80" t="s">
        <v>185</v>
      </c>
      <c r="E54" s="34">
        <v>30</v>
      </c>
      <c r="F54" s="37"/>
      <c r="G54" s="81">
        <v>30</v>
      </c>
      <c r="H54" s="21"/>
      <c r="I54" s="21"/>
      <c r="J54" s="81"/>
      <c r="K54" s="21"/>
      <c r="L54" s="21"/>
      <c r="M54" s="21"/>
      <c r="N54" s="21"/>
      <c r="O54" s="21"/>
      <c r="P54" s="21"/>
      <c r="Q54" s="21"/>
      <c r="R54" s="21">
        <v>30</v>
      </c>
      <c r="S54" s="21">
        <f>SUM(E54:P54)</f>
        <v>60</v>
      </c>
      <c r="T54" s="21">
        <f>SUM(E54:R54)</f>
        <v>90</v>
      </c>
      <c r="U54" s="45" t="s">
        <v>36</v>
      </c>
      <c r="V54" s="35">
        <f>TRUNC(T54/30)</f>
        <v>3</v>
      </c>
      <c r="W54" s="34">
        <v>100</v>
      </c>
      <c r="X54" s="37"/>
      <c r="Y54" s="81">
        <v>100</v>
      </c>
      <c r="Z54" s="21"/>
      <c r="AA54" s="21"/>
      <c r="AB54" s="81"/>
      <c r="AC54" s="21"/>
      <c r="AD54" s="21"/>
      <c r="AE54" s="21"/>
      <c r="AF54" s="21"/>
      <c r="AG54" s="21"/>
      <c r="AH54" s="21"/>
      <c r="AI54" s="21"/>
      <c r="AJ54" s="21">
        <v>100</v>
      </c>
      <c r="AK54" s="21">
        <f>SUM(W54:AH54)</f>
        <v>200</v>
      </c>
      <c r="AL54" s="21">
        <f>SUM(W54:AJ54)</f>
        <v>300</v>
      </c>
      <c r="AM54" s="45" t="s">
        <v>36</v>
      </c>
      <c r="AN54" s="35">
        <f>TRUNC(AL54/30)</f>
        <v>10</v>
      </c>
      <c r="AO54" s="83">
        <f>T54+AL54</f>
        <v>390</v>
      </c>
      <c r="AP54" s="83">
        <f>V54+AN54</f>
        <v>13</v>
      </c>
    </row>
    <row r="55" spans="2:42" ht="15" customHeight="1" thickBot="1">
      <c r="B55" s="224" t="s">
        <v>44</v>
      </c>
      <c r="C55" s="225"/>
      <c r="D55" s="226"/>
      <c r="E55" s="16">
        <f aca="true" t="shared" si="16" ref="E55:T55">SUM(E54:E54)</f>
        <v>30</v>
      </c>
      <c r="F55" s="16">
        <f t="shared" si="16"/>
        <v>0</v>
      </c>
      <c r="G55" s="16">
        <f t="shared" si="16"/>
        <v>30</v>
      </c>
      <c r="H55" s="16">
        <f t="shared" si="16"/>
        <v>0</v>
      </c>
      <c r="I55" s="16">
        <f t="shared" si="16"/>
        <v>0</v>
      </c>
      <c r="J55" s="16">
        <f t="shared" si="16"/>
        <v>0</v>
      </c>
      <c r="K55" s="16">
        <f t="shared" si="16"/>
        <v>0</v>
      </c>
      <c r="L55" s="16">
        <f t="shared" si="16"/>
        <v>0</v>
      </c>
      <c r="M55" s="16">
        <f t="shared" si="16"/>
        <v>0</v>
      </c>
      <c r="N55" s="16">
        <f t="shared" si="16"/>
        <v>0</v>
      </c>
      <c r="O55" s="16">
        <f t="shared" si="16"/>
        <v>0</v>
      </c>
      <c r="P55" s="16">
        <f t="shared" si="16"/>
        <v>0</v>
      </c>
      <c r="Q55" s="16">
        <f t="shared" si="16"/>
        <v>0</v>
      </c>
      <c r="R55" s="16">
        <f t="shared" si="16"/>
        <v>30</v>
      </c>
      <c r="S55" s="16">
        <f t="shared" si="16"/>
        <v>60</v>
      </c>
      <c r="T55" s="16">
        <f t="shared" si="16"/>
        <v>90</v>
      </c>
      <c r="U55" s="16"/>
      <c r="V55" s="16">
        <f aca="true" t="shared" si="17" ref="V55:AL55">SUM(V54:V54)</f>
        <v>3</v>
      </c>
      <c r="W55" s="16">
        <f t="shared" si="17"/>
        <v>100</v>
      </c>
      <c r="X55" s="16">
        <f t="shared" si="17"/>
        <v>0</v>
      </c>
      <c r="Y55" s="16">
        <f t="shared" si="17"/>
        <v>100</v>
      </c>
      <c r="Z55" s="16">
        <f t="shared" si="17"/>
        <v>0</v>
      </c>
      <c r="AA55" s="16">
        <f t="shared" si="17"/>
        <v>0</v>
      </c>
      <c r="AB55" s="16">
        <f t="shared" si="17"/>
        <v>0</v>
      </c>
      <c r="AC55" s="16">
        <f t="shared" si="17"/>
        <v>0</v>
      </c>
      <c r="AD55" s="16">
        <f t="shared" si="17"/>
        <v>0</v>
      </c>
      <c r="AE55" s="16">
        <f t="shared" si="17"/>
        <v>0</v>
      </c>
      <c r="AF55" s="16">
        <f t="shared" si="17"/>
        <v>0</v>
      </c>
      <c r="AG55" s="16">
        <f t="shared" si="17"/>
        <v>0</v>
      </c>
      <c r="AH55" s="16">
        <f t="shared" si="17"/>
        <v>0</v>
      </c>
      <c r="AI55" s="16">
        <f t="shared" si="17"/>
        <v>0</v>
      </c>
      <c r="AJ55" s="16">
        <f t="shared" si="17"/>
        <v>100</v>
      </c>
      <c r="AK55" s="16">
        <f t="shared" si="17"/>
        <v>200</v>
      </c>
      <c r="AL55" s="16">
        <f t="shared" si="17"/>
        <v>300</v>
      </c>
      <c r="AM55" s="16"/>
      <c r="AN55" s="16">
        <f>SUM(AN54:AN54)</f>
        <v>10</v>
      </c>
      <c r="AO55" s="16">
        <f>SUM(AO54:AO54)</f>
        <v>390</v>
      </c>
      <c r="AP55" s="16">
        <f>SUM(AP54:AP54)</f>
        <v>13</v>
      </c>
    </row>
    <row r="56" spans="2:42" ht="15" customHeight="1" thickBot="1">
      <c r="B56" s="227" t="s">
        <v>116</v>
      </c>
      <c r="C56" s="228"/>
      <c r="D56" s="229"/>
      <c r="E56" s="24">
        <f aca="true" t="shared" si="18" ref="E56:T56">E21+E27+E33+E49+E52+E55</f>
        <v>255</v>
      </c>
      <c r="F56" s="24">
        <f t="shared" si="18"/>
        <v>60</v>
      </c>
      <c r="G56" s="24">
        <f t="shared" si="18"/>
        <v>110</v>
      </c>
      <c r="H56" s="24">
        <f t="shared" si="18"/>
        <v>15</v>
      </c>
      <c r="I56" s="24">
        <f t="shared" si="18"/>
        <v>0</v>
      </c>
      <c r="J56" s="24">
        <f t="shared" si="18"/>
        <v>0</v>
      </c>
      <c r="K56" s="24">
        <f t="shared" si="18"/>
        <v>115</v>
      </c>
      <c r="L56" s="24">
        <f t="shared" si="18"/>
        <v>0</v>
      </c>
      <c r="M56" s="24">
        <f t="shared" si="18"/>
        <v>0</v>
      </c>
      <c r="N56" s="24">
        <f t="shared" si="18"/>
        <v>30</v>
      </c>
      <c r="O56" s="24">
        <f t="shared" si="18"/>
        <v>0</v>
      </c>
      <c r="P56" s="24">
        <f t="shared" si="18"/>
        <v>0</v>
      </c>
      <c r="Q56" s="24">
        <f t="shared" si="18"/>
        <v>0</v>
      </c>
      <c r="R56" s="24">
        <f t="shared" si="18"/>
        <v>320</v>
      </c>
      <c r="S56" s="24">
        <f t="shared" si="18"/>
        <v>585</v>
      </c>
      <c r="T56" s="24">
        <f t="shared" si="18"/>
        <v>905</v>
      </c>
      <c r="U56" s="24" t="s">
        <v>186</v>
      </c>
      <c r="V56" s="24">
        <f aca="true" t="shared" si="19" ref="V56:AL56">V21+V27+V33+V49+V52+V55</f>
        <v>31</v>
      </c>
      <c r="W56" s="24">
        <f t="shared" si="19"/>
        <v>181</v>
      </c>
      <c r="X56" s="24">
        <f t="shared" si="19"/>
        <v>0</v>
      </c>
      <c r="Y56" s="24">
        <f t="shared" si="19"/>
        <v>204</v>
      </c>
      <c r="Z56" s="24">
        <f t="shared" si="19"/>
        <v>65</v>
      </c>
      <c r="AA56" s="24">
        <f t="shared" si="19"/>
        <v>0</v>
      </c>
      <c r="AB56" s="24">
        <f t="shared" si="19"/>
        <v>0</v>
      </c>
      <c r="AC56" s="24">
        <f t="shared" si="19"/>
        <v>0</v>
      </c>
      <c r="AD56" s="24">
        <f t="shared" si="19"/>
        <v>0</v>
      </c>
      <c r="AE56" s="24">
        <f t="shared" si="19"/>
        <v>0</v>
      </c>
      <c r="AF56" s="24">
        <f t="shared" si="19"/>
        <v>0</v>
      </c>
      <c r="AG56" s="24">
        <f t="shared" si="19"/>
        <v>0</v>
      </c>
      <c r="AH56" s="24">
        <f t="shared" si="19"/>
        <v>15</v>
      </c>
      <c r="AI56" s="24">
        <f t="shared" si="19"/>
        <v>150</v>
      </c>
      <c r="AJ56" s="24">
        <f t="shared" si="19"/>
        <v>230</v>
      </c>
      <c r="AK56" s="24">
        <f t="shared" si="19"/>
        <v>465</v>
      </c>
      <c r="AL56" s="24">
        <f t="shared" si="19"/>
        <v>845</v>
      </c>
      <c r="AM56" s="24" t="s">
        <v>49</v>
      </c>
      <c r="AN56" s="24">
        <f>AN21+AN27+AN33+AN49+AN52+AN55</f>
        <v>31</v>
      </c>
      <c r="AO56" s="24">
        <f>AO21+AO27+AO33+AO49+AO52+AO55</f>
        <v>1750</v>
      </c>
      <c r="AP56" s="24">
        <f>AP21+AP27+AP33+AP49+AP52+AP55</f>
        <v>62</v>
      </c>
    </row>
    <row r="58" spans="2:33" ht="12.75">
      <c r="B58" s="203" t="s">
        <v>232</v>
      </c>
      <c r="AG58" s="184"/>
    </row>
    <row r="63" ht="14.25">
      <c r="O63" s="170" t="s">
        <v>73</v>
      </c>
    </row>
    <row r="64" spans="4:39" ht="12.75">
      <c r="D64" s="164" t="s">
        <v>3</v>
      </c>
      <c r="P64" s="26" t="s">
        <v>3</v>
      </c>
      <c r="AG64" s="213" t="s">
        <v>3</v>
      </c>
      <c r="AH64" s="213"/>
      <c r="AI64" s="213"/>
      <c r="AJ64" s="213"/>
      <c r="AK64" s="213"/>
      <c r="AL64" s="213"/>
      <c r="AM64" s="213"/>
    </row>
    <row r="65" spans="4:39" ht="12.75">
      <c r="D65" s="1" t="s">
        <v>7</v>
      </c>
      <c r="N65" s="164"/>
      <c r="P65" s="213" t="s">
        <v>4</v>
      </c>
      <c r="Q65" s="213"/>
      <c r="R65" s="213"/>
      <c r="S65" s="213"/>
      <c r="T65" s="213"/>
      <c r="U65" s="213"/>
      <c r="V65" s="213"/>
      <c r="AG65" s="213" t="s">
        <v>5</v>
      </c>
      <c r="AH65" s="213"/>
      <c r="AI65" s="213"/>
      <c r="AJ65" s="213"/>
      <c r="AK65" s="213"/>
      <c r="AL65" s="213"/>
      <c r="AM65" s="213"/>
    </row>
  </sheetData>
  <sheetProtection/>
  <mergeCells count="24">
    <mergeCell ref="P65:V65"/>
    <mergeCell ref="AG65:AM65"/>
    <mergeCell ref="B53:AP53"/>
    <mergeCell ref="B55:D55"/>
    <mergeCell ref="B34:AP34"/>
    <mergeCell ref="B49:D49"/>
    <mergeCell ref="B50:AP50"/>
    <mergeCell ref="B52:D52"/>
    <mergeCell ref="B56:D56"/>
    <mergeCell ref="AG64:AM64"/>
    <mergeCell ref="B33:D33"/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1:D21"/>
    <mergeCell ref="B22:AP22"/>
    <mergeCell ref="B27:D27"/>
    <mergeCell ref="B28:AP2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56" r:id="rId2"/>
  <ignoredErrors>
    <ignoredError sqref="AK51" formulaRange="1"/>
    <ignoredError sqref="AN3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Zeros="0" zoomScale="85" zoomScaleNormal="85" zoomScaleSheetLayoutView="100" zoomScalePageLayoutView="0" workbookViewId="0" topLeftCell="A26">
      <selection activeCell="B52" sqref="B52"/>
    </sheetView>
  </sheetViews>
  <sheetFormatPr defaultColWidth="8.8515625" defaultRowHeight="12.75"/>
  <cols>
    <col min="1" max="1" width="4.421875" style="0" customWidth="1"/>
    <col min="2" max="2" width="4.28125" style="0" customWidth="1"/>
    <col min="3" max="3" width="11.7109375" style="0" bestFit="1" customWidth="1"/>
    <col min="4" max="4" width="53.140625" style="0" customWidth="1"/>
    <col min="5" max="20" width="4.8515625" style="0" customWidth="1"/>
    <col min="21" max="21" width="6.140625" style="0" bestFit="1" customWidth="1"/>
    <col min="22" max="38" width="4.8515625" style="0" customWidth="1"/>
    <col min="39" max="39" width="6.140625" style="0" bestFit="1" customWidth="1"/>
    <col min="40" max="40" width="4.8515625" style="0" customWidth="1"/>
    <col min="41" max="42" width="5.7109375" style="0" customWidth="1"/>
  </cols>
  <sheetData>
    <row r="1" ht="12.75">
      <c r="A1" s="166"/>
    </row>
    <row r="2" ht="12.75">
      <c r="A2" s="166"/>
    </row>
    <row r="3" ht="12.75">
      <c r="A3" s="166"/>
    </row>
    <row r="4" ht="12.75">
      <c r="A4" s="166"/>
    </row>
    <row r="5" ht="12.75">
      <c r="A5" s="166"/>
    </row>
    <row r="6" spans="1:42" s="3" customFormat="1" ht="19.5" customHeight="1">
      <c r="A6" s="185"/>
      <c r="B6" s="234" t="s">
        <v>119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</row>
    <row r="7" spans="1:42" s="3" customFormat="1" ht="19.5" customHeight="1">
      <c r="A7" s="185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8" ht="12.75">
      <c r="A8" s="166"/>
    </row>
    <row r="9" spans="1:2" s="4" customFormat="1" ht="15" customHeight="1">
      <c r="A9" s="186"/>
      <c r="B9" s="4" t="s">
        <v>25</v>
      </c>
    </row>
    <row r="10" spans="1:2" s="4" customFormat="1" ht="15" customHeight="1">
      <c r="A10" s="186"/>
      <c r="B10" s="4" t="s">
        <v>24</v>
      </c>
    </row>
    <row r="11" spans="1:2" s="4" customFormat="1" ht="15" customHeight="1">
      <c r="A11" s="186"/>
      <c r="B11" s="4" t="s">
        <v>118</v>
      </c>
    </row>
    <row r="12" spans="1:2" s="4" customFormat="1" ht="15" customHeight="1">
      <c r="A12" s="186"/>
      <c r="B12" s="4" t="s">
        <v>27</v>
      </c>
    </row>
    <row r="13" spans="1:3" ht="15" customHeight="1">
      <c r="A13" s="166"/>
      <c r="B13" s="4" t="s">
        <v>88</v>
      </c>
      <c r="C13" s="4"/>
    </row>
    <row r="14" ht="12.75">
      <c r="A14" s="166"/>
    </row>
    <row r="15" ht="13.5" thickBot="1">
      <c r="A15" s="166"/>
    </row>
    <row r="16" spans="1:43" ht="17.25" customHeight="1" thickBot="1">
      <c r="A16" s="173"/>
      <c r="B16" s="214" t="s">
        <v>30</v>
      </c>
      <c r="C16" s="235" t="s">
        <v>83</v>
      </c>
      <c r="D16" s="216" t="s">
        <v>6</v>
      </c>
      <c r="E16" s="218" t="s">
        <v>123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20"/>
      <c r="W16" s="218" t="s">
        <v>124</v>
      </c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20"/>
      <c r="AO16" s="230" t="s">
        <v>9</v>
      </c>
      <c r="AP16" s="232" t="s">
        <v>10</v>
      </c>
      <c r="AQ16" s="26"/>
    </row>
    <row r="17" spans="1:43" ht="243" customHeight="1" thickBot="1">
      <c r="A17" s="173"/>
      <c r="B17" s="215"/>
      <c r="C17" s="236"/>
      <c r="D17" s="217"/>
      <c r="E17" s="7" t="s">
        <v>11</v>
      </c>
      <c r="F17" s="8" t="s">
        <v>12</v>
      </c>
      <c r="G17" s="9" t="s">
        <v>74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86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86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1"/>
      <c r="AP17" s="233"/>
      <c r="AQ17" s="26"/>
    </row>
    <row r="18" spans="1:43" ht="15" customHeight="1" thickBot="1">
      <c r="A18" s="187"/>
      <c r="B18" s="221" t="s">
        <v>126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3"/>
      <c r="AQ18" s="26"/>
    </row>
    <row r="19" spans="1:43" ht="15" customHeight="1">
      <c r="A19" s="188" t="s">
        <v>217</v>
      </c>
      <c r="B19" s="20">
        <v>1</v>
      </c>
      <c r="C19" s="49" t="s">
        <v>85</v>
      </c>
      <c r="D19" s="19" t="s">
        <v>187</v>
      </c>
      <c r="E19" s="22"/>
      <c r="F19" s="2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f>SUM(E19:P19)</f>
        <v>0</v>
      </c>
      <c r="T19" s="6"/>
      <c r="U19" s="30"/>
      <c r="V19" s="25"/>
      <c r="W19" s="23">
        <v>9</v>
      </c>
      <c r="X19" s="23"/>
      <c r="Y19" s="23">
        <v>30</v>
      </c>
      <c r="Z19" s="23"/>
      <c r="AA19" s="23"/>
      <c r="AB19" s="23"/>
      <c r="AC19" s="23"/>
      <c r="AD19" s="23"/>
      <c r="AE19" s="6"/>
      <c r="AF19" s="6"/>
      <c r="AG19" s="6"/>
      <c r="AH19" s="6"/>
      <c r="AI19" s="6"/>
      <c r="AJ19" s="6">
        <v>11</v>
      </c>
      <c r="AK19" s="6">
        <f>SUM(W19:AH19)</f>
        <v>39</v>
      </c>
      <c r="AL19" s="6">
        <f>SUM(W19:AJ19)</f>
        <v>50</v>
      </c>
      <c r="AM19" s="38" t="s">
        <v>37</v>
      </c>
      <c r="AN19" s="25">
        <f>TRUNC(AL19/25)</f>
        <v>2</v>
      </c>
      <c r="AO19" s="11">
        <f>T19+AL19</f>
        <v>50</v>
      </c>
      <c r="AP19" s="11">
        <f>V19+AN19</f>
        <v>2</v>
      </c>
      <c r="AQ19" s="26"/>
    </row>
    <row r="20" spans="1:43" ht="15" customHeight="1">
      <c r="A20" s="188" t="s">
        <v>217</v>
      </c>
      <c r="B20" s="20">
        <v>2</v>
      </c>
      <c r="C20" s="66" t="s">
        <v>84</v>
      </c>
      <c r="D20" s="19" t="s">
        <v>188</v>
      </c>
      <c r="E20" s="22">
        <v>12</v>
      </c>
      <c r="F20" s="23"/>
      <c r="G20" s="6">
        <v>10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8</v>
      </c>
      <c r="S20" s="6">
        <f>SUM(E20:P20)</f>
        <v>22</v>
      </c>
      <c r="T20" s="6">
        <f>SUM(E20:R20)</f>
        <v>30</v>
      </c>
      <c r="U20" s="38" t="s">
        <v>36</v>
      </c>
      <c r="V20" s="25">
        <f>TRUNC(T20/30)</f>
        <v>1</v>
      </c>
      <c r="W20" s="22"/>
      <c r="X20" s="23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>
        <f>SUM(W20:AH20)</f>
        <v>0</v>
      </c>
      <c r="AL20" s="6"/>
      <c r="AM20" s="38"/>
      <c r="AN20" s="25">
        <f>TRUNC(AL20/30)</f>
        <v>0</v>
      </c>
      <c r="AO20" s="67">
        <f>T20+AL20</f>
        <v>30</v>
      </c>
      <c r="AP20" s="67">
        <f>V20+AN20</f>
        <v>1</v>
      </c>
      <c r="AQ20" s="26"/>
    </row>
    <row r="21" spans="1:43" ht="15" customHeight="1">
      <c r="A21" s="188"/>
      <c r="B21" s="20">
        <v>3</v>
      </c>
      <c r="C21" s="66" t="s">
        <v>84</v>
      </c>
      <c r="D21" s="19" t="s">
        <v>189</v>
      </c>
      <c r="E21" s="22"/>
      <c r="F21" s="2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f>SUM(E21:P21)</f>
        <v>0</v>
      </c>
      <c r="T21" s="6"/>
      <c r="U21" s="38"/>
      <c r="V21" s="25"/>
      <c r="W21" s="22">
        <v>10</v>
      </c>
      <c r="X21" s="6">
        <v>15</v>
      </c>
      <c r="Y21" s="173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v>25</v>
      </c>
      <c r="AK21" s="6">
        <f>SUM(W21:AH21)</f>
        <v>25</v>
      </c>
      <c r="AL21" s="6">
        <f>SUM(W21:AJ21)</f>
        <v>50</v>
      </c>
      <c r="AM21" s="38" t="s">
        <v>36</v>
      </c>
      <c r="AN21" s="25">
        <f>TRUNC(AL21/25)</f>
        <v>2</v>
      </c>
      <c r="AO21" s="67">
        <f>T21+AL21</f>
        <v>50</v>
      </c>
      <c r="AP21" s="67">
        <f>V21+AN21</f>
        <v>2</v>
      </c>
      <c r="AQ21" s="26"/>
    </row>
    <row r="22" spans="1:43" ht="15" customHeight="1">
      <c r="A22" s="188"/>
      <c r="B22" s="20">
        <v>4</v>
      </c>
      <c r="C22" s="66" t="s">
        <v>84</v>
      </c>
      <c r="D22" s="19" t="s">
        <v>190</v>
      </c>
      <c r="E22" s="22">
        <v>10</v>
      </c>
      <c r="F22" s="6">
        <v>15</v>
      </c>
      <c r="G22" s="172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25</v>
      </c>
      <c r="S22" s="6">
        <f>SUM(E22:P22)</f>
        <v>25</v>
      </c>
      <c r="T22" s="6">
        <f>SUM(E22:R22)</f>
        <v>50</v>
      </c>
      <c r="U22" s="38" t="s">
        <v>36</v>
      </c>
      <c r="V22" s="25">
        <f>TRUNC(T22/25)</f>
        <v>2</v>
      </c>
      <c r="W22" s="22"/>
      <c r="X22" s="23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>
        <f>SUM(W22:AH22)</f>
        <v>0</v>
      </c>
      <c r="AL22" s="6"/>
      <c r="AM22" s="38"/>
      <c r="AN22" s="25"/>
      <c r="AO22" s="67">
        <f>T22+AL22</f>
        <v>50</v>
      </c>
      <c r="AP22" s="67">
        <f>V22+AN22</f>
        <v>2</v>
      </c>
      <c r="AQ22" s="26"/>
    </row>
    <row r="23" spans="1:43" ht="15" customHeight="1" thickBot="1">
      <c r="A23" s="188"/>
      <c r="B23" s="20">
        <v>5</v>
      </c>
      <c r="C23" s="66" t="s">
        <v>85</v>
      </c>
      <c r="D23" s="19" t="s">
        <v>81</v>
      </c>
      <c r="E23" s="55"/>
      <c r="F23" s="57"/>
      <c r="G23" s="57"/>
      <c r="H23" s="58"/>
      <c r="I23" s="58"/>
      <c r="J23" s="58"/>
      <c r="K23" s="58"/>
      <c r="L23" s="58"/>
      <c r="M23" s="58"/>
      <c r="N23" s="58"/>
      <c r="O23" s="58"/>
      <c r="P23" s="57">
        <v>15</v>
      </c>
      <c r="Q23" s="58"/>
      <c r="R23" s="57"/>
      <c r="S23" s="6">
        <f>SUM(E23:P23)</f>
        <v>15</v>
      </c>
      <c r="T23" s="6">
        <f>SUM(E23:R23)</f>
        <v>15</v>
      </c>
      <c r="U23" s="30" t="s">
        <v>36</v>
      </c>
      <c r="V23" s="25">
        <v>0</v>
      </c>
      <c r="W23" s="22"/>
      <c r="X23" s="23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>
        <f>SUM(W23:AH23)</f>
        <v>0</v>
      </c>
      <c r="AL23" s="6"/>
      <c r="AM23" s="38"/>
      <c r="AN23" s="25"/>
      <c r="AO23" s="67">
        <f>T23+AL23</f>
        <v>15</v>
      </c>
      <c r="AP23" s="67">
        <f>V23+AN23</f>
        <v>0</v>
      </c>
      <c r="AQ23" s="26"/>
    </row>
    <row r="24" spans="1:43" ht="15" customHeight="1" thickBot="1">
      <c r="A24" s="188"/>
      <c r="B24" s="224" t="s">
        <v>44</v>
      </c>
      <c r="C24" s="225"/>
      <c r="D24" s="226"/>
      <c r="E24" s="16">
        <f aca="true" t="shared" si="0" ref="E24:T24">SUM(E19:E23)</f>
        <v>22</v>
      </c>
      <c r="F24" s="16">
        <f t="shared" si="0"/>
        <v>15</v>
      </c>
      <c r="G24" s="16">
        <f t="shared" si="0"/>
        <v>10</v>
      </c>
      <c r="H24" s="16">
        <f t="shared" si="0"/>
        <v>0</v>
      </c>
      <c r="I24" s="16">
        <f t="shared" si="0"/>
        <v>0</v>
      </c>
      <c r="J24" s="16">
        <f t="shared" si="0"/>
        <v>0</v>
      </c>
      <c r="K24" s="16">
        <f t="shared" si="0"/>
        <v>0</v>
      </c>
      <c r="L24" s="16">
        <f t="shared" si="0"/>
        <v>0</v>
      </c>
      <c r="M24" s="16">
        <f t="shared" si="0"/>
        <v>0</v>
      </c>
      <c r="N24" s="16">
        <f t="shared" si="0"/>
        <v>0</v>
      </c>
      <c r="O24" s="16">
        <f t="shared" si="0"/>
        <v>0</v>
      </c>
      <c r="P24" s="16">
        <f t="shared" si="0"/>
        <v>15</v>
      </c>
      <c r="Q24" s="16">
        <f t="shared" si="0"/>
        <v>0</v>
      </c>
      <c r="R24" s="16">
        <f t="shared" si="0"/>
        <v>33</v>
      </c>
      <c r="S24" s="16">
        <f t="shared" si="0"/>
        <v>62</v>
      </c>
      <c r="T24" s="16">
        <f t="shared" si="0"/>
        <v>95</v>
      </c>
      <c r="U24" s="16"/>
      <c r="V24" s="16">
        <f aca="true" t="shared" si="1" ref="V24:AL24">SUM(V19:V23)</f>
        <v>3</v>
      </c>
      <c r="W24" s="16">
        <f t="shared" si="1"/>
        <v>19</v>
      </c>
      <c r="X24" s="16">
        <f t="shared" si="1"/>
        <v>15</v>
      </c>
      <c r="Y24" s="16">
        <f t="shared" si="1"/>
        <v>30</v>
      </c>
      <c r="Z24" s="16">
        <f t="shared" si="1"/>
        <v>0</v>
      </c>
      <c r="AA24" s="16">
        <f t="shared" si="1"/>
        <v>0</v>
      </c>
      <c r="AB24" s="16">
        <f t="shared" si="1"/>
        <v>0</v>
      </c>
      <c r="AC24" s="16">
        <f t="shared" si="1"/>
        <v>0</v>
      </c>
      <c r="AD24" s="16">
        <f t="shared" si="1"/>
        <v>0</v>
      </c>
      <c r="AE24" s="16">
        <f t="shared" si="1"/>
        <v>0</v>
      </c>
      <c r="AF24" s="16">
        <f t="shared" si="1"/>
        <v>0</v>
      </c>
      <c r="AG24" s="16">
        <f t="shared" si="1"/>
        <v>0</v>
      </c>
      <c r="AH24" s="16">
        <f t="shared" si="1"/>
        <v>0</v>
      </c>
      <c r="AI24" s="16">
        <f t="shared" si="1"/>
        <v>0</v>
      </c>
      <c r="AJ24" s="16">
        <f t="shared" si="1"/>
        <v>36</v>
      </c>
      <c r="AK24" s="16">
        <f t="shared" si="1"/>
        <v>64</v>
      </c>
      <c r="AL24" s="16">
        <f t="shared" si="1"/>
        <v>100</v>
      </c>
      <c r="AM24" s="16" t="s">
        <v>50</v>
      </c>
      <c r="AN24" s="16">
        <f>SUM(AN19:AN23)</f>
        <v>4</v>
      </c>
      <c r="AO24" s="16">
        <f>SUM(AO19:AO23)</f>
        <v>195</v>
      </c>
      <c r="AP24" s="16">
        <f>SUM(AP19:AP23)</f>
        <v>7</v>
      </c>
      <c r="AQ24" s="26"/>
    </row>
    <row r="25" spans="1:43" ht="15" customHeight="1" thickBot="1">
      <c r="A25" s="188"/>
      <c r="B25" s="221" t="s">
        <v>127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3"/>
      <c r="AQ25" s="26"/>
    </row>
    <row r="26" spans="1:43" ht="15" customHeight="1">
      <c r="A26" s="188" t="s">
        <v>217</v>
      </c>
      <c r="B26" s="20">
        <v>6</v>
      </c>
      <c r="C26" s="53" t="s">
        <v>85</v>
      </c>
      <c r="D26" s="18" t="s">
        <v>191</v>
      </c>
      <c r="E26" s="22">
        <v>10</v>
      </c>
      <c r="F26" s="29"/>
      <c r="G26" s="29"/>
      <c r="H26" s="6">
        <v>30</v>
      </c>
      <c r="I26" s="14"/>
      <c r="J26" s="14"/>
      <c r="K26" s="6"/>
      <c r="L26" s="14"/>
      <c r="M26" s="14"/>
      <c r="N26" s="14"/>
      <c r="O26" s="14"/>
      <c r="P26" s="29"/>
      <c r="Q26" s="14"/>
      <c r="R26" s="6">
        <v>10</v>
      </c>
      <c r="S26" s="6">
        <f>SUM(E26:P26)</f>
        <v>40</v>
      </c>
      <c r="T26" s="6">
        <f>SUM(E26:R26)</f>
        <v>50</v>
      </c>
      <c r="U26" s="30" t="s">
        <v>36</v>
      </c>
      <c r="V26" s="25">
        <f>TRUNC(T26/25)</f>
        <v>2</v>
      </c>
      <c r="W26" s="28"/>
      <c r="X26" s="29"/>
      <c r="Y26" s="29"/>
      <c r="Z26" s="15"/>
      <c r="AA26" s="15"/>
      <c r="AB26" s="15"/>
      <c r="AC26" s="15"/>
      <c r="AD26" s="15"/>
      <c r="AE26" s="14"/>
      <c r="AF26" s="14"/>
      <c r="AG26" s="14"/>
      <c r="AH26" s="29"/>
      <c r="AI26" s="14"/>
      <c r="AJ26" s="29"/>
      <c r="AK26" s="6">
        <f>SUM(W26:AH26)</f>
        <v>0</v>
      </c>
      <c r="AL26" s="6"/>
      <c r="AM26" s="30"/>
      <c r="AN26" s="32"/>
      <c r="AO26" s="11">
        <f>T26+AL26</f>
        <v>50</v>
      </c>
      <c r="AP26" s="11">
        <f>V26+AN26</f>
        <v>2</v>
      </c>
      <c r="AQ26" s="26"/>
    </row>
    <row r="27" spans="1:43" ht="15" customHeight="1">
      <c r="A27" s="188" t="s">
        <v>217</v>
      </c>
      <c r="B27" s="20">
        <v>7</v>
      </c>
      <c r="C27" s="53" t="s">
        <v>85</v>
      </c>
      <c r="D27" s="18" t="s">
        <v>192</v>
      </c>
      <c r="E27" s="22"/>
      <c r="F27" s="29"/>
      <c r="G27" s="29"/>
      <c r="H27" s="6"/>
      <c r="I27" s="14"/>
      <c r="J27" s="14"/>
      <c r="K27" s="6"/>
      <c r="L27" s="14"/>
      <c r="M27" s="14"/>
      <c r="N27" s="14"/>
      <c r="O27" s="14"/>
      <c r="P27" s="29"/>
      <c r="Q27" s="14"/>
      <c r="R27" s="29"/>
      <c r="S27" s="6">
        <f>SUM(E27:P27)</f>
        <v>0</v>
      </c>
      <c r="T27" s="6"/>
      <c r="U27" s="30"/>
      <c r="V27" s="32"/>
      <c r="W27" s="22">
        <v>10</v>
      </c>
      <c r="X27" s="29"/>
      <c r="Y27" s="29"/>
      <c r="Z27" s="6">
        <v>30</v>
      </c>
      <c r="AA27" s="14"/>
      <c r="AB27" s="14"/>
      <c r="AC27" s="6"/>
      <c r="AD27" s="14"/>
      <c r="AE27" s="14"/>
      <c r="AF27" s="14"/>
      <c r="AG27" s="14"/>
      <c r="AH27" s="29"/>
      <c r="AI27" s="14"/>
      <c r="AJ27" s="6">
        <v>10</v>
      </c>
      <c r="AK27" s="6">
        <f>SUM(W27:AH27)</f>
        <v>40</v>
      </c>
      <c r="AL27" s="6">
        <f>SUM(W27:AJ27)</f>
        <v>50</v>
      </c>
      <c r="AM27" s="30" t="s">
        <v>36</v>
      </c>
      <c r="AN27" s="25">
        <f>TRUNC(AL27/25)</f>
        <v>2</v>
      </c>
      <c r="AO27" s="67">
        <f>T27+AL27</f>
        <v>50</v>
      </c>
      <c r="AP27" s="67">
        <f>V27+AN27</f>
        <v>2</v>
      </c>
      <c r="AQ27" s="26"/>
    </row>
    <row r="28" spans="1:43" ht="15" customHeight="1">
      <c r="A28" s="188"/>
      <c r="B28" s="20">
        <v>8</v>
      </c>
      <c r="C28" s="49" t="s">
        <v>85</v>
      </c>
      <c r="D28" s="161" t="s">
        <v>193</v>
      </c>
      <c r="E28" s="22">
        <v>20</v>
      </c>
      <c r="F28" s="29"/>
      <c r="G28" s="29">
        <v>15</v>
      </c>
      <c r="H28" s="6"/>
      <c r="I28" s="6"/>
      <c r="J28" s="6"/>
      <c r="K28" s="6"/>
      <c r="L28" s="6"/>
      <c r="M28" s="6"/>
      <c r="N28" s="6"/>
      <c r="O28" s="6"/>
      <c r="P28" s="29"/>
      <c r="Q28" s="6"/>
      <c r="R28" s="29">
        <v>25</v>
      </c>
      <c r="S28" s="6">
        <f>SUM(E28:P28)</f>
        <v>35</v>
      </c>
      <c r="T28" s="6">
        <f>SUM(E28:R28)</f>
        <v>60</v>
      </c>
      <c r="U28" s="30" t="s">
        <v>36</v>
      </c>
      <c r="V28" s="25">
        <f>TRUNC(T28/30)</f>
        <v>2</v>
      </c>
      <c r="W28" s="28"/>
      <c r="X28" s="29"/>
      <c r="Y28" s="29"/>
      <c r="Z28" s="15"/>
      <c r="AA28" s="15"/>
      <c r="AB28" s="15"/>
      <c r="AC28" s="15"/>
      <c r="AD28" s="15"/>
      <c r="AE28" s="14"/>
      <c r="AF28" s="14"/>
      <c r="AG28" s="14"/>
      <c r="AH28" s="29"/>
      <c r="AI28" s="14"/>
      <c r="AJ28" s="29"/>
      <c r="AK28" s="6">
        <f>SUM(W28:AH28)</f>
        <v>0</v>
      </c>
      <c r="AL28" s="6"/>
      <c r="AM28" s="30"/>
      <c r="AN28" s="32"/>
      <c r="AO28" s="67">
        <f>T28+AL28</f>
        <v>60</v>
      </c>
      <c r="AP28" s="67">
        <f>V28+AN28</f>
        <v>2</v>
      </c>
      <c r="AQ28" s="26"/>
    </row>
    <row r="29" spans="1:43" ht="15" customHeight="1" thickBot="1">
      <c r="A29" s="188"/>
      <c r="B29" s="20">
        <v>9</v>
      </c>
      <c r="C29" s="49" t="s">
        <v>85</v>
      </c>
      <c r="D29" s="161" t="s">
        <v>194</v>
      </c>
      <c r="E29" s="22"/>
      <c r="F29" s="29"/>
      <c r="G29" s="29"/>
      <c r="H29" s="6"/>
      <c r="I29" s="6"/>
      <c r="J29" s="6"/>
      <c r="K29" s="6"/>
      <c r="L29" s="6"/>
      <c r="M29" s="6"/>
      <c r="N29" s="6"/>
      <c r="O29" s="6"/>
      <c r="P29" s="29"/>
      <c r="Q29" s="6"/>
      <c r="R29" s="29"/>
      <c r="S29" s="6">
        <f>SUM(E29:P29)</f>
        <v>0</v>
      </c>
      <c r="T29" s="6"/>
      <c r="U29" s="30"/>
      <c r="V29" s="32"/>
      <c r="W29" s="22">
        <v>20</v>
      </c>
      <c r="X29" s="29"/>
      <c r="Y29" s="160"/>
      <c r="Z29" s="6">
        <v>15</v>
      </c>
      <c r="AA29" s="6"/>
      <c r="AB29" s="6"/>
      <c r="AC29" s="6"/>
      <c r="AD29" s="48"/>
      <c r="AE29" s="6"/>
      <c r="AF29" s="6"/>
      <c r="AG29" s="6"/>
      <c r="AH29" s="29"/>
      <c r="AI29" s="6"/>
      <c r="AJ29" s="29">
        <v>25</v>
      </c>
      <c r="AK29" s="6">
        <f>SUM(W29:AH29)</f>
        <v>35</v>
      </c>
      <c r="AL29" s="6">
        <f>SUM(W29:AJ29)</f>
        <v>60</v>
      </c>
      <c r="AM29" s="30" t="s">
        <v>37</v>
      </c>
      <c r="AN29" s="25">
        <f>TRUNC(AL29/30)</f>
        <v>2</v>
      </c>
      <c r="AO29" s="11">
        <f>T29+AL29</f>
        <v>60</v>
      </c>
      <c r="AP29" s="11">
        <f>V29+AN29</f>
        <v>2</v>
      </c>
      <c r="AQ29" s="26"/>
    </row>
    <row r="30" spans="1:43" ht="15" customHeight="1" thickBot="1">
      <c r="A30" s="188"/>
      <c r="B30" s="224" t="s">
        <v>44</v>
      </c>
      <c r="C30" s="225"/>
      <c r="D30" s="226"/>
      <c r="E30" s="16">
        <f aca="true" t="shared" si="2" ref="E30:T30">SUM(E26:E29)</f>
        <v>30</v>
      </c>
      <c r="F30" s="16">
        <f t="shared" si="2"/>
        <v>0</v>
      </c>
      <c r="G30" s="16">
        <f t="shared" si="2"/>
        <v>15</v>
      </c>
      <c r="H30" s="16">
        <f t="shared" si="2"/>
        <v>30</v>
      </c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  <c r="N30" s="16">
        <f t="shared" si="2"/>
        <v>0</v>
      </c>
      <c r="O30" s="16">
        <f t="shared" si="2"/>
        <v>0</v>
      </c>
      <c r="P30" s="16">
        <f t="shared" si="2"/>
        <v>0</v>
      </c>
      <c r="Q30" s="16">
        <f t="shared" si="2"/>
        <v>0</v>
      </c>
      <c r="R30" s="16">
        <f t="shared" si="2"/>
        <v>35</v>
      </c>
      <c r="S30" s="16">
        <f t="shared" si="2"/>
        <v>75</v>
      </c>
      <c r="T30" s="16">
        <f t="shared" si="2"/>
        <v>110</v>
      </c>
      <c r="U30" s="16"/>
      <c r="V30" s="16">
        <f aca="true" t="shared" si="3" ref="V30:AL30">SUM(V26:V29)</f>
        <v>4</v>
      </c>
      <c r="W30" s="16">
        <f t="shared" si="3"/>
        <v>30</v>
      </c>
      <c r="X30" s="16">
        <f t="shared" si="3"/>
        <v>0</v>
      </c>
      <c r="Y30" s="16">
        <f t="shared" si="3"/>
        <v>0</v>
      </c>
      <c r="Z30" s="16">
        <f t="shared" si="3"/>
        <v>45</v>
      </c>
      <c r="AA30" s="16">
        <f t="shared" si="3"/>
        <v>0</v>
      </c>
      <c r="AB30" s="16">
        <f t="shared" si="3"/>
        <v>0</v>
      </c>
      <c r="AC30" s="16">
        <f t="shared" si="3"/>
        <v>0</v>
      </c>
      <c r="AD30" s="16">
        <f t="shared" si="3"/>
        <v>0</v>
      </c>
      <c r="AE30" s="16">
        <f t="shared" si="3"/>
        <v>0</v>
      </c>
      <c r="AF30" s="16">
        <f t="shared" si="3"/>
        <v>0</v>
      </c>
      <c r="AG30" s="16">
        <f t="shared" si="3"/>
        <v>0</v>
      </c>
      <c r="AH30" s="16">
        <f t="shared" si="3"/>
        <v>0</v>
      </c>
      <c r="AI30" s="16">
        <f t="shared" si="3"/>
        <v>0</v>
      </c>
      <c r="AJ30" s="16">
        <f t="shared" si="3"/>
        <v>35</v>
      </c>
      <c r="AK30" s="16">
        <f t="shared" si="3"/>
        <v>75</v>
      </c>
      <c r="AL30" s="16">
        <f t="shared" si="3"/>
        <v>110</v>
      </c>
      <c r="AM30" s="16" t="s">
        <v>50</v>
      </c>
      <c r="AN30" s="16">
        <f>SUM(AN26:AN29)</f>
        <v>4</v>
      </c>
      <c r="AO30" s="16">
        <f>SUM(AO26:AO29)</f>
        <v>220</v>
      </c>
      <c r="AP30" s="16">
        <f>SUM(AP26:AP29)</f>
        <v>8</v>
      </c>
      <c r="AQ30" s="26"/>
    </row>
    <row r="31" spans="1:43" ht="15" customHeight="1" thickBot="1">
      <c r="A31" s="188"/>
      <c r="B31" s="221" t="s">
        <v>128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3"/>
      <c r="AQ31" s="26"/>
    </row>
    <row r="32" spans="1:43" ht="15" customHeight="1">
      <c r="A32" s="188" t="s">
        <v>217</v>
      </c>
      <c r="B32" s="33">
        <v>10</v>
      </c>
      <c r="C32" s="52" t="s">
        <v>85</v>
      </c>
      <c r="D32" s="161" t="s">
        <v>215</v>
      </c>
      <c r="E32" s="22">
        <v>15</v>
      </c>
      <c r="F32" s="29"/>
      <c r="G32" s="29">
        <v>25</v>
      </c>
      <c r="H32" s="6"/>
      <c r="I32" s="6"/>
      <c r="J32" s="6"/>
      <c r="K32" s="48">
        <v>30</v>
      </c>
      <c r="L32" s="6"/>
      <c r="M32" s="6"/>
      <c r="N32" s="6"/>
      <c r="O32" s="6"/>
      <c r="P32" s="29"/>
      <c r="Q32" s="6"/>
      <c r="R32" s="29">
        <v>30</v>
      </c>
      <c r="S32" s="6">
        <f>SUM(E32:P32)</f>
        <v>70</v>
      </c>
      <c r="T32" s="6">
        <f>SUM(E32:R32)</f>
        <v>100</v>
      </c>
      <c r="U32" s="30" t="s">
        <v>37</v>
      </c>
      <c r="V32" s="32">
        <f>TRUNC(T32/25)</f>
        <v>4</v>
      </c>
      <c r="W32" s="28"/>
      <c r="X32" s="29"/>
      <c r="Y32" s="29"/>
      <c r="Z32" s="29"/>
      <c r="AA32" s="15"/>
      <c r="AB32" s="15"/>
      <c r="AC32" s="15"/>
      <c r="AD32" s="15"/>
      <c r="AE32" s="14"/>
      <c r="AF32" s="14"/>
      <c r="AG32" s="14"/>
      <c r="AH32" s="29"/>
      <c r="AI32" s="14"/>
      <c r="AJ32" s="29"/>
      <c r="AK32" s="6">
        <f>SUM(W32:AH32)</f>
        <v>0</v>
      </c>
      <c r="AL32" s="6">
        <f>SUM(W32:AJ32)</f>
        <v>0</v>
      </c>
      <c r="AM32" s="30"/>
      <c r="AN32" s="32">
        <f>TRUNC(AL32/30)</f>
        <v>0</v>
      </c>
      <c r="AO32" s="11">
        <f>T32+AL32</f>
        <v>100</v>
      </c>
      <c r="AP32" s="11">
        <f>V32+AN32</f>
        <v>4</v>
      </c>
      <c r="AQ32" s="26"/>
    </row>
    <row r="33" spans="1:43" ht="15" customHeight="1">
      <c r="A33" s="188"/>
      <c r="B33" s="33">
        <v>11</v>
      </c>
      <c r="C33" s="52" t="s">
        <v>85</v>
      </c>
      <c r="D33" s="161" t="s">
        <v>195</v>
      </c>
      <c r="E33" s="28">
        <v>10</v>
      </c>
      <c r="F33" s="29"/>
      <c r="G33" s="29">
        <v>20</v>
      </c>
      <c r="H33" s="29"/>
      <c r="I33" s="15"/>
      <c r="J33" s="15"/>
      <c r="K33" s="23">
        <v>15</v>
      </c>
      <c r="L33" s="15"/>
      <c r="M33" s="14"/>
      <c r="N33" s="14"/>
      <c r="O33" s="14"/>
      <c r="P33" s="29"/>
      <c r="Q33" s="14"/>
      <c r="R33" s="29">
        <v>30</v>
      </c>
      <c r="S33" s="6">
        <f>SUM(E33:P33)</f>
        <v>45</v>
      </c>
      <c r="T33" s="6">
        <f>SUM(E33:R33)</f>
        <v>75</v>
      </c>
      <c r="U33" s="30" t="s">
        <v>36</v>
      </c>
      <c r="V33" s="32">
        <f>TRUNC(T33/25)</f>
        <v>3</v>
      </c>
      <c r="W33" s="22"/>
      <c r="X33" s="29"/>
      <c r="Y33" s="29"/>
      <c r="Z33" s="6"/>
      <c r="AA33" s="6"/>
      <c r="AB33" s="6"/>
      <c r="AC33" s="6"/>
      <c r="AD33" s="6"/>
      <c r="AE33" s="6"/>
      <c r="AF33" s="6"/>
      <c r="AG33" s="6"/>
      <c r="AH33" s="29"/>
      <c r="AI33" s="6"/>
      <c r="AJ33" s="29"/>
      <c r="AK33" s="6">
        <f>SUM(W33:AH33)</f>
        <v>0</v>
      </c>
      <c r="AL33" s="6">
        <f>SUM(W33:AJ33)</f>
        <v>0</v>
      </c>
      <c r="AM33" s="30"/>
      <c r="AN33" s="32">
        <f>TRUNC(AL33/30)</f>
        <v>0</v>
      </c>
      <c r="AO33" s="11">
        <f>T33+AL33</f>
        <v>75</v>
      </c>
      <c r="AP33" s="11">
        <f>V33+AN33</f>
        <v>3</v>
      </c>
      <c r="AQ33" s="26"/>
    </row>
    <row r="34" spans="1:43" ht="15" customHeight="1">
      <c r="A34" s="188" t="s">
        <v>217</v>
      </c>
      <c r="B34" s="33">
        <v>12</v>
      </c>
      <c r="C34" s="52" t="s">
        <v>85</v>
      </c>
      <c r="D34" s="161" t="s">
        <v>196</v>
      </c>
      <c r="E34" s="22"/>
      <c r="F34" s="29"/>
      <c r="G34" s="29"/>
      <c r="H34" s="6"/>
      <c r="I34" s="6"/>
      <c r="J34" s="6"/>
      <c r="K34" s="6"/>
      <c r="L34" s="6"/>
      <c r="M34" s="6"/>
      <c r="N34" s="6"/>
      <c r="O34" s="6"/>
      <c r="P34" s="29"/>
      <c r="Q34" s="6"/>
      <c r="R34" s="29"/>
      <c r="S34" s="6">
        <f>SUM(E34:P34)</f>
        <v>0</v>
      </c>
      <c r="T34" s="6"/>
      <c r="U34" s="30"/>
      <c r="V34" s="32"/>
      <c r="W34" s="28">
        <v>15</v>
      </c>
      <c r="X34" s="29"/>
      <c r="Y34" s="29">
        <v>15</v>
      </c>
      <c r="Z34" s="29"/>
      <c r="AA34" s="15"/>
      <c r="AB34" s="15"/>
      <c r="AC34" s="23">
        <v>10</v>
      </c>
      <c r="AD34" s="15"/>
      <c r="AE34" s="14"/>
      <c r="AF34" s="14"/>
      <c r="AG34" s="14"/>
      <c r="AH34" s="29"/>
      <c r="AI34" s="14"/>
      <c r="AJ34" s="29">
        <v>35</v>
      </c>
      <c r="AK34" s="6">
        <f>SUM(W34:AH34)</f>
        <v>40</v>
      </c>
      <c r="AL34" s="6">
        <f>SUM(W34:AJ34)</f>
        <v>75</v>
      </c>
      <c r="AM34" s="30" t="s">
        <v>37</v>
      </c>
      <c r="AN34" s="32">
        <f>TRUNC(AL34/25)</f>
        <v>3</v>
      </c>
      <c r="AO34" s="11">
        <f>T34+AL34</f>
        <v>75</v>
      </c>
      <c r="AP34" s="11">
        <f>V34+AN34</f>
        <v>3</v>
      </c>
      <c r="AQ34" s="26"/>
    </row>
    <row r="35" spans="1:43" ht="15" customHeight="1">
      <c r="A35" s="188"/>
      <c r="B35" s="33">
        <v>13</v>
      </c>
      <c r="C35" s="52" t="s">
        <v>85</v>
      </c>
      <c r="D35" s="161" t="s">
        <v>197</v>
      </c>
      <c r="E35" s="28">
        <v>5</v>
      </c>
      <c r="F35" s="29"/>
      <c r="G35" s="29">
        <v>10</v>
      </c>
      <c r="H35" s="29"/>
      <c r="I35" s="15"/>
      <c r="J35" s="15"/>
      <c r="K35" s="23">
        <v>15</v>
      </c>
      <c r="L35" s="15"/>
      <c r="M35" s="14"/>
      <c r="N35" s="14"/>
      <c r="O35" s="14"/>
      <c r="P35" s="29"/>
      <c r="Q35" s="14"/>
      <c r="R35" s="29">
        <v>20</v>
      </c>
      <c r="S35" s="6">
        <f>SUM(E35:P35)</f>
        <v>30</v>
      </c>
      <c r="T35" s="6">
        <f>SUM(E35:R35)</f>
        <v>50</v>
      </c>
      <c r="U35" s="30" t="s">
        <v>36</v>
      </c>
      <c r="V35" s="32">
        <f>TRUNC(T35/25)</f>
        <v>2</v>
      </c>
      <c r="W35" s="28"/>
      <c r="X35" s="29"/>
      <c r="Y35" s="29"/>
      <c r="Z35" s="29"/>
      <c r="AA35" s="15"/>
      <c r="AB35" s="15"/>
      <c r="AC35" s="15"/>
      <c r="AD35" s="15"/>
      <c r="AE35" s="14"/>
      <c r="AF35" s="14"/>
      <c r="AG35" s="14"/>
      <c r="AH35" s="29"/>
      <c r="AI35" s="14"/>
      <c r="AJ35" s="29"/>
      <c r="AK35" s="6">
        <f>SUM(W35:AH35)</f>
        <v>0</v>
      </c>
      <c r="AL35" s="6">
        <f>SUM(W35:AJ35)</f>
        <v>0</v>
      </c>
      <c r="AM35" s="30"/>
      <c r="AN35" s="32">
        <f>TRUNC(AL35/30)</f>
        <v>0</v>
      </c>
      <c r="AO35" s="11">
        <f>T35+AL35</f>
        <v>50</v>
      </c>
      <c r="AP35" s="11">
        <f>V35+AN35</f>
        <v>2</v>
      </c>
      <c r="AQ35" s="26"/>
    </row>
    <row r="36" spans="1:43" ht="15" customHeight="1" thickBot="1">
      <c r="A36" s="188" t="s">
        <v>217</v>
      </c>
      <c r="B36" s="33">
        <v>14</v>
      </c>
      <c r="C36" s="52" t="s">
        <v>85</v>
      </c>
      <c r="D36" s="161" t="s">
        <v>198</v>
      </c>
      <c r="E36" s="28"/>
      <c r="F36" s="29"/>
      <c r="G36" s="29"/>
      <c r="H36" s="29"/>
      <c r="I36" s="15"/>
      <c r="J36" s="15"/>
      <c r="K36" s="23"/>
      <c r="L36" s="15"/>
      <c r="M36" s="14"/>
      <c r="N36" s="14"/>
      <c r="O36" s="14"/>
      <c r="P36" s="29"/>
      <c r="Q36" s="14"/>
      <c r="R36" s="29"/>
      <c r="S36" s="6">
        <f>SUM(E36:P36)</f>
        <v>0</v>
      </c>
      <c r="T36" s="6">
        <f>SUM(E36:R36)</f>
        <v>0</v>
      </c>
      <c r="U36" s="30"/>
      <c r="V36" s="32">
        <f>TRUNC(T36/30)</f>
        <v>0</v>
      </c>
      <c r="W36" s="28">
        <v>15</v>
      </c>
      <c r="X36" s="29"/>
      <c r="Y36" s="29">
        <v>15</v>
      </c>
      <c r="Z36" s="29"/>
      <c r="AA36" s="15"/>
      <c r="AB36" s="15"/>
      <c r="AC36" s="23">
        <v>10</v>
      </c>
      <c r="AD36" s="15"/>
      <c r="AE36" s="14"/>
      <c r="AF36" s="14"/>
      <c r="AG36" s="14"/>
      <c r="AH36" s="29"/>
      <c r="AI36" s="14"/>
      <c r="AJ36" s="29">
        <v>35</v>
      </c>
      <c r="AK36" s="6">
        <f>SUM(W36:AH36)</f>
        <v>40</v>
      </c>
      <c r="AL36" s="6">
        <f>SUM(W36:AJ36)</f>
        <v>75</v>
      </c>
      <c r="AM36" s="30" t="s">
        <v>37</v>
      </c>
      <c r="AN36" s="32">
        <f>TRUNC(AL36/25)</f>
        <v>3</v>
      </c>
      <c r="AO36" s="11">
        <f>T36+AL36</f>
        <v>75</v>
      </c>
      <c r="AP36" s="11">
        <f>V36+AN36</f>
        <v>3</v>
      </c>
      <c r="AQ36" s="26"/>
    </row>
    <row r="37" spans="1:43" ht="15" customHeight="1" thickBot="1">
      <c r="A37" s="188"/>
      <c r="B37" s="224" t="s">
        <v>44</v>
      </c>
      <c r="C37" s="225"/>
      <c r="D37" s="226"/>
      <c r="E37" s="16">
        <f>SUM(E32:E36)</f>
        <v>30</v>
      </c>
      <c r="F37" s="16">
        <f aca="true" t="shared" si="4" ref="F37:AP37">SUM(F32:F36)</f>
        <v>0</v>
      </c>
      <c r="G37" s="16">
        <f t="shared" si="4"/>
        <v>55</v>
      </c>
      <c r="H37" s="16">
        <f t="shared" si="4"/>
        <v>0</v>
      </c>
      <c r="I37" s="16">
        <f t="shared" si="4"/>
        <v>0</v>
      </c>
      <c r="J37" s="16">
        <f t="shared" si="4"/>
        <v>0</v>
      </c>
      <c r="K37" s="16">
        <f t="shared" si="4"/>
        <v>60</v>
      </c>
      <c r="L37" s="16">
        <f t="shared" si="4"/>
        <v>0</v>
      </c>
      <c r="M37" s="16">
        <f t="shared" si="4"/>
        <v>0</v>
      </c>
      <c r="N37" s="16">
        <f t="shared" si="4"/>
        <v>0</v>
      </c>
      <c r="O37" s="16">
        <f t="shared" si="4"/>
        <v>0</v>
      </c>
      <c r="P37" s="16">
        <f t="shared" si="4"/>
        <v>0</v>
      </c>
      <c r="Q37" s="16">
        <f t="shared" si="4"/>
        <v>0</v>
      </c>
      <c r="R37" s="16">
        <f t="shared" si="4"/>
        <v>80</v>
      </c>
      <c r="S37" s="16">
        <f t="shared" si="4"/>
        <v>145</v>
      </c>
      <c r="T37" s="16">
        <f t="shared" si="4"/>
        <v>225</v>
      </c>
      <c r="U37" s="16" t="s">
        <v>50</v>
      </c>
      <c r="V37" s="16">
        <f t="shared" si="4"/>
        <v>9</v>
      </c>
      <c r="W37" s="16">
        <f t="shared" si="4"/>
        <v>30</v>
      </c>
      <c r="X37" s="16">
        <f t="shared" si="4"/>
        <v>0</v>
      </c>
      <c r="Y37" s="16">
        <f t="shared" si="4"/>
        <v>30</v>
      </c>
      <c r="Z37" s="16">
        <f t="shared" si="4"/>
        <v>0</v>
      </c>
      <c r="AA37" s="16">
        <f t="shared" si="4"/>
        <v>0</v>
      </c>
      <c r="AB37" s="16">
        <f t="shared" si="4"/>
        <v>0</v>
      </c>
      <c r="AC37" s="16">
        <f t="shared" si="4"/>
        <v>20</v>
      </c>
      <c r="AD37" s="16">
        <f t="shared" si="4"/>
        <v>0</v>
      </c>
      <c r="AE37" s="16">
        <f t="shared" si="4"/>
        <v>0</v>
      </c>
      <c r="AF37" s="16">
        <f t="shared" si="4"/>
        <v>0</v>
      </c>
      <c r="AG37" s="16">
        <f t="shared" si="4"/>
        <v>0</v>
      </c>
      <c r="AH37" s="16">
        <f t="shared" si="4"/>
        <v>0</v>
      </c>
      <c r="AI37" s="16">
        <f t="shared" si="4"/>
        <v>0</v>
      </c>
      <c r="AJ37" s="16">
        <f t="shared" si="4"/>
        <v>70</v>
      </c>
      <c r="AK37" s="16">
        <f t="shared" si="4"/>
        <v>80</v>
      </c>
      <c r="AL37" s="16">
        <f t="shared" si="4"/>
        <v>150</v>
      </c>
      <c r="AM37" s="16" t="s">
        <v>49</v>
      </c>
      <c r="AN37" s="16">
        <f t="shared" si="4"/>
        <v>6</v>
      </c>
      <c r="AO37" s="16">
        <f t="shared" si="4"/>
        <v>375</v>
      </c>
      <c r="AP37" s="16">
        <f t="shared" si="4"/>
        <v>15</v>
      </c>
      <c r="AQ37" s="26"/>
    </row>
    <row r="38" spans="1:43" ht="15" customHeight="1" thickBot="1">
      <c r="A38" s="188"/>
      <c r="B38" s="221" t="s">
        <v>113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3"/>
      <c r="AQ38" s="26"/>
    </row>
    <row r="39" spans="1:43" ht="25.5" customHeight="1" thickBot="1">
      <c r="A39" s="188"/>
      <c r="B39" s="20">
        <v>15</v>
      </c>
      <c r="C39" s="49" t="s">
        <v>85</v>
      </c>
      <c r="D39" s="19" t="s">
        <v>199</v>
      </c>
      <c r="E39" s="22"/>
      <c r="F39" s="2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f>SUM(E39:P39)</f>
        <v>0</v>
      </c>
      <c r="T39" s="6">
        <f>SUM(E39:R39)</f>
        <v>0</v>
      </c>
      <c r="U39" s="38"/>
      <c r="V39" s="25">
        <f>TRUNC(T39/30)</f>
        <v>0</v>
      </c>
      <c r="W39" s="23"/>
      <c r="X39" s="23"/>
      <c r="Y39" s="23"/>
      <c r="Z39" s="23"/>
      <c r="AA39" s="23"/>
      <c r="AB39" s="23"/>
      <c r="AC39" s="23"/>
      <c r="AD39" s="23"/>
      <c r="AE39" s="6"/>
      <c r="AF39" s="6"/>
      <c r="AG39" s="6"/>
      <c r="AH39" s="6"/>
      <c r="AI39" s="6">
        <v>150</v>
      </c>
      <c r="AJ39" s="6"/>
      <c r="AK39" s="6">
        <f>SUM(W39:AH39)</f>
        <v>0</v>
      </c>
      <c r="AL39" s="6">
        <f>SUM(W39:AJ39)</f>
        <v>150</v>
      </c>
      <c r="AM39" s="38" t="s">
        <v>48</v>
      </c>
      <c r="AN39" s="25">
        <f>TRUNC(AL39/25)</f>
        <v>6</v>
      </c>
      <c r="AO39" s="11">
        <f>T39+AL39</f>
        <v>150</v>
      </c>
      <c r="AP39" s="11">
        <f>V39+AN39</f>
        <v>6</v>
      </c>
      <c r="AQ39" s="26"/>
    </row>
    <row r="40" spans="1:43" ht="15" customHeight="1" thickBot="1">
      <c r="A40" s="188"/>
      <c r="B40" s="224" t="s">
        <v>44</v>
      </c>
      <c r="C40" s="225"/>
      <c r="D40" s="226"/>
      <c r="E40" s="16">
        <f>SUM(E39:E39)</f>
        <v>0</v>
      </c>
      <c r="F40" s="16">
        <f aca="true" t="shared" si="5" ref="F40:T40">SUM(F39:F39)</f>
        <v>0</v>
      </c>
      <c r="G40" s="16">
        <f t="shared" si="5"/>
        <v>0</v>
      </c>
      <c r="H40" s="16">
        <f t="shared" si="5"/>
        <v>0</v>
      </c>
      <c r="I40" s="16">
        <f t="shared" si="5"/>
        <v>0</v>
      </c>
      <c r="J40" s="16">
        <f t="shared" si="5"/>
        <v>0</v>
      </c>
      <c r="K40" s="16">
        <f t="shared" si="5"/>
        <v>0</v>
      </c>
      <c r="L40" s="16">
        <f t="shared" si="5"/>
        <v>0</v>
      </c>
      <c r="M40" s="16">
        <f t="shared" si="5"/>
        <v>0</v>
      </c>
      <c r="N40" s="16">
        <f t="shared" si="5"/>
        <v>0</v>
      </c>
      <c r="O40" s="16">
        <f t="shared" si="5"/>
        <v>0</v>
      </c>
      <c r="P40" s="16">
        <f t="shared" si="5"/>
        <v>0</v>
      </c>
      <c r="Q40" s="16">
        <f t="shared" si="5"/>
        <v>0</v>
      </c>
      <c r="R40" s="16">
        <f t="shared" si="5"/>
        <v>0</v>
      </c>
      <c r="S40" s="16">
        <f t="shared" si="5"/>
        <v>0</v>
      </c>
      <c r="T40" s="16">
        <f t="shared" si="5"/>
        <v>0</v>
      </c>
      <c r="U40" s="16"/>
      <c r="V40" s="16">
        <f aca="true" t="shared" si="6" ref="V40:AL40">SUM(V39:V39)</f>
        <v>0</v>
      </c>
      <c r="W40" s="16">
        <f t="shared" si="6"/>
        <v>0</v>
      </c>
      <c r="X40" s="16">
        <f t="shared" si="6"/>
        <v>0</v>
      </c>
      <c r="Y40" s="16">
        <f t="shared" si="6"/>
        <v>0</v>
      </c>
      <c r="Z40" s="16">
        <f t="shared" si="6"/>
        <v>0</v>
      </c>
      <c r="AA40" s="16">
        <f t="shared" si="6"/>
        <v>0</v>
      </c>
      <c r="AB40" s="16">
        <f t="shared" si="6"/>
        <v>0</v>
      </c>
      <c r="AC40" s="16">
        <f t="shared" si="6"/>
        <v>0</v>
      </c>
      <c r="AD40" s="16">
        <f t="shared" si="6"/>
        <v>0</v>
      </c>
      <c r="AE40" s="16">
        <f t="shared" si="6"/>
        <v>0</v>
      </c>
      <c r="AF40" s="16">
        <f t="shared" si="6"/>
        <v>0</v>
      </c>
      <c r="AG40" s="16">
        <f t="shared" si="6"/>
        <v>0</v>
      </c>
      <c r="AH40" s="16">
        <f t="shared" si="6"/>
        <v>0</v>
      </c>
      <c r="AI40" s="16">
        <f t="shared" si="6"/>
        <v>150</v>
      </c>
      <c r="AJ40" s="16">
        <f t="shared" si="6"/>
        <v>0</v>
      </c>
      <c r="AK40" s="16">
        <f t="shared" si="6"/>
        <v>0</v>
      </c>
      <c r="AL40" s="16">
        <f t="shared" si="6"/>
        <v>150</v>
      </c>
      <c r="AM40" s="16"/>
      <c r="AN40" s="16">
        <f>SUM(AN39:AN39)</f>
        <v>6</v>
      </c>
      <c r="AO40" s="16">
        <f>SUM(AO39:AO39)</f>
        <v>150</v>
      </c>
      <c r="AP40" s="16">
        <f>SUM(AP39:AP39)</f>
        <v>6</v>
      </c>
      <c r="AQ40" s="26"/>
    </row>
    <row r="41" spans="1:43" ht="15" customHeight="1" thickBot="1">
      <c r="A41" s="188"/>
      <c r="B41" s="221" t="s">
        <v>200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3"/>
      <c r="AQ41" s="26"/>
    </row>
    <row r="42" spans="1:43" ht="12.75">
      <c r="A42" s="188" t="s">
        <v>217</v>
      </c>
      <c r="B42" s="167">
        <v>16</v>
      </c>
      <c r="C42" s="52" t="s">
        <v>85</v>
      </c>
      <c r="D42" s="189" t="s">
        <v>201</v>
      </c>
      <c r="E42" s="92"/>
      <c r="F42" s="93">
        <v>30</v>
      </c>
      <c r="G42" s="94"/>
      <c r="H42" s="10"/>
      <c r="I42" s="10"/>
      <c r="J42" s="94"/>
      <c r="K42" s="10"/>
      <c r="L42" s="10"/>
      <c r="M42" s="10"/>
      <c r="N42" s="10"/>
      <c r="O42" s="10"/>
      <c r="P42" s="10"/>
      <c r="Q42" s="10"/>
      <c r="R42" s="10">
        <v>140</v>
      </c>
      <c r="S42" s="10">
        <f>SUM(E42:P42)</f>
        <v>30</v>
      </c>
      <c r="T42" s="10">
        <f>SUM(E42:R42)</f>
        <v>170</v>
      </c>
      <c r="U42" s="42" t="s">
        <v>36</v>
      </c>
      <c r="V42" s="95">
        <f>TRUNC(T42/30)</f>
        <v>5</v>
      </c>
      <c r="W42" s="92"/>
      <c r="X42" s="93"/>
      <c r="Y42" s="94"/>
      <c r="Z42" s="10"/>
      <c r="AA42" s="10"/>
      <c r="AB42" s="94"/>
      <c r="AC42" s="10"/>
      <c r="AD42" s="10"/>
      <c r="AE42" s="10"/>
      <c r="AF42" s="10"/>
      <c r="AG42" s="10"/>
      <c r="AH42" s="10"/>
      <c r="AI42" s="10"/>
      <c r="AJ42" s="10"/>
      <c r="AK42" s="10">
        <f>SUM(W42:AH42)</f>
        <v>0</v>
      </c>
      <c r="AL42" s="10"/>
      <c r="AM42" s="42"/>
      <c r="AN42" s="95"/>
      <c r="AO42" s="11">
        <f>T42+AL42</f>
        <v>170</v>
      </c>
      <c r="AP42" s="11">
        <f>V42+AN42</f>
        <v>5</v>
      </c>
      <c r="AQ42" s="26"/>
    </row>
    <row r="43" spans="1:43" ht="12.75">
      <c r="A43" s="188" t="s">
        <v>217</v>
      </c>
      <c r="B43" s="167">
        <v>17</v>
      </c>
      <c r="C43" s="52" t="s">
        <v>85</v>
      </c>
      <c r="D43" s="189" t="s">
        <v>202</v>
      </c>
      <c r="E43" s="92"/>
      <c r="F43" s="93"/>
      <c r="G43" s="94"/>
      <c r="H43" s="10"/>
      <c r="I43" s="10"/>
      <c r="J43" s="94"/>
      <c r="K43" s="10"/>
      <c r="L43" s="10"/>
      <c r="M43" s="10"/>
      <c r="N43" s="10"/>
      <c r="O43" s="10"/>
      <c r="P43" s="10"/>
      <c r="Q43" s="10"/>
      <c r="R43" s="10"/>
      <c r="S43" s="10">
        <f>SUM(E43:P43)</f>
        <v>0</v>
      </c>
      <c r="T43" s="10">
        <f>SUM(E43:R43)</f>
        <v>0</v>
      </c>
      <c r="U43" s="42"/>
      <c r="V43" s="95">
        <f>TRUNC(T43/30)</f>
        <v>0</v>
      </c>
      <c r="W43" s="92"/>
      <c r="X43" s="93">
        <v>30</v>
      </c>
      <c r="Y43" s="94"/>
      <c r="Z43" s="10"/>
      <c r="AA43" s="10"/>
      <c r="AB43" s="94"/>
      <c r="AC43" s="10"/>
      <c r="AD43" s="10"/>
      <c r="AE43" s="10"/>
      <c r="AF43" s="10"/>
      <c r="AG43" s="10"/>
      <c r="AH43" s="10"/>
      <c r="AI43" s="10"/>
      <c r="AJ43" s="10">
        <v>200</v>
      </c>
      <c r="AK43" s="10">
        <f>SUM(W43:AH43)</f>
        <v>30</v>
      </c>
      <c r="AL43" s="10">
        <f>SUM(W43:AJ43)</f>
        <v>230</v>
      </c>
      <c r="AM43" s="42" t="s">
        <v>36</v>
      </c>
      <c r="AN43" s="95">
        <f>TRUNC(AL43/30)</f>
        <v>7</v>
      </c>
      <c r="AO43" s="68">
        <f>T43+AL43</f>
        <v>230</v>
      </c>
      <c r="AP43" s="67">
        <f>V43+AN43</f>
        <v>7</v>
      </c>
      <c r="AQ43" s="26"/>
    </row>
    <row r="44" spans="1:43" ht="12.75">
      <c r="A44" s="188" t="s">
        <v>217</v>
      </c>
      <c r="B44" s="167">
        <v>18</v>
      </c>
      <c r="C44" s="52" t="s">
        <v>85</v>
      </c>
      <c r="D44" s="189" t="s">
        <v>218</v>
      </c>
      <c r="E44" s="92">
        <v>9</v>
      </c>
      <c r="F44" s="93"/>
      <c r="G44" s="94"/>
      <c r="H44" s="10"/>
      <c r="I44" s="10"/>
      <c r="J44" s="94"/>
      <c r="K44" s="10">
        <v>15</v>
      </c>
      <c r="L44" s="10"/>
      <c r="M44" s="10"/>
      <c r="N44" s="10"/>
      <c r="O44" s="10"/>
      <c r="P44" s="10"/>
      <c r="Q44" s="10"/>
      <c r="R44" s="10">
        <v>6</v>
      </c>
      <c r="S44" s="10">
        <f>SUM(E44:P44)</f>
        <v>24</v>
      </c>
      <c r="T44" s="10">
        <f>SUM(E44:R44)</f>
        <v>30</v>
      </c>
      <c r="U44" s="30" t="s">
        <v>36</v>
      </c>
      <c r="V44" s="95">
        <f>TRUNC(T44/30)</f>
        <v>1</v>
      </c>
      <c r="W44" s="92"/>
      <c r="X44" s="93"/>
      <c r="Y44" s="94"/>
      <c r="Z44" s="10"/>
      <c r="AA44" s="10"/>
      <c r="AB44" s="94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42"/>
      <c r="AN44" s="95"/>
      <c r="AO44" s="68">
        <f>T44+AL44</f>
        <v>30</v>
      </c>
      <c r="AP44" s="67">
        <f>V44+AN44</f>
        <v>1</v>
      </c>
      <c r="AQ44" s="26"/>
    </row>
    <row r="45" spans="1:43" ht="13.5" thickBot="1">
      <c r="A45" s="188" t="s">
        <v>217</v>
      </c>
      <c r="B45" s="167">
        <v>19</v>
      </c>
      <c r="C45" s="52" t="s">
        <v>85</v>
      </c>
      <c r="D45" s="189" t="s">
        <v>219</v>
      </c>
      <c r="E45" s="92"/>
      <c r="F45" s="93"/>
      <c r="G45" s="94"/>
      <c r="H45" s="10"/>
      <c r="I45" s="10"/>
      <c r="J45" s="94"/>
      <c r="K45" s="10"/>
      <c r="L45" s="10"/>
      <c r="M45" s="10"/>
      <c r="N45" s="10"/>
      <c r="O45" s="10"/>
      <c r="P45" s="10"/>
      <c r="Q45" s="10"/>
      <c r="R45" s="10"/>
      <c r="S45" s="10">
        <f>SUM(E45:P45)</f>
        <v>0</v>
      </c>
      <c r="T45" s="10"/>
      <c r="U45" s="42"/>
      <c r="V45" s="95"/>
      <c r="W45" s="92"/>
      <c r="X45" s="93">
        <v>9</v>
      </c>
      <c r="Y45" s="94"/>
      <c r="Z45" s="10"/>
      <c r="AA45" s="10"/>
      <c r="AB45" s="94"/>
      <c r="AC45" s="10">
        <v>15</v>
      </c>
      <c r="AD45" s="10"/>
      <c r="AE45" s="10"/>
      <c r="AF45" s="10"/>
      <c r="AG45" s="10"/>
      <c r="AH45" s="10"/>
      <c r="AI45" s="10"/>
      <c r="AJ45" s="10">
        <v>6</v>
      </c>
      <c r="AK45" s="10">
        <f>SUM(W45:AH45)</f>
        <v>24</v>
      </c>
      <c r="AL45" s="10">
        <f>SUM(W45:AJ45)</f>
        <v>30</v>
      </c>
      <c r="AM45" s="42" t="s">
        <v>36</v>
      </c>
      <c r="AN45" s="95">
        <f>TRUNC(AL45/30)</f>
        <v>1</v>
      </c>
      <c r="AO45" s="96">
        <f>T45+AL45</f>
        <v>30</v>
      </c>
      <c r="AP45" s="96">
        <f>V45+AN45</f>
        <v>1</v>
      </c>
      <c r="AQ45" s="26"/>
    </row>
    <row r="46" spans="1:43" ht="15" customHeight="1" thickBot="1">
      <c r="A46" s="188"/>
      <c r="B46" s="224" t="s">
        <v>44</v>
      </c>
      <c r="C46" s="225"/>
      <c r="D46" s="226"/>
      <c r="E46" s="16">
        <f>SUM(E42:E45)</f>
        <v>9</v>
      </c>
      <c r="F46" s="16">
        <f aca="true" t="shared" si="7" ref="F46:AP46">SUM(F42:F45)</f>
        <v>30</v>
      </c>
      <c r="G46" s="16">
        <f t="shared" si="7"/>
        <v>0</v>
      </c>
      <c r="H46" s="16">
        <f t="shared" si="7"/>
        <v>0</v>
      </c>
      <c r="I46" s="16">
        <f t="shared" si="7"/>
        <v>0</v>
      </c>
      <c r="J46" s="16">
        <f t="shared" si="7"/>
        <v>0</v>
      </c>
      <c r="K46" s="16">
        <f t="shared" si="7"/>
        <v>15</v>
      </c>
      <c r="L46" s="16">
        <f t="shared" si="7"/>
        <v>0</v>
      </c>
      <c r="M46" s="16">
        <f t="shared" si="7"/>
        <v>0</v>
      </c>
      <c r="N46" s="16">
        <f t="shared" si="7"/>
        <v>0</v>
      </c>
      <c r="O46" s="16">
        <f t="shared" si="7"/>
        <v>0</v>
      </c>
      <c r="P46" s="16">
        <f t="shared" si="7"/>
        <v>0</v>
      </c>
      <c r="Q46" s="16">
        <f t="shared" si="7"/>
        <v>0</v>
      </c>
      <c r="R46" s="16">
        <f t="shared" si="7"/>
        <v>146</v>
      </c>
      <c r="S46" s="16">
        <f t="shared" si="7"/>
        <v>54</v>
      </c>
      <c r="T46" s="16">
        <f t="shared" si="7"/>
        <v>200</v>
      </c>
      <c r="U46" s="16"/>
      <c r="V46" s="16">
        <f t="shared" si="7"/>
        <v>6</v>
      </c>
      <c r="W46" s="16">
        <f t="shared" si="7"/>
        <v>0</v>
      </c>
      <c r="X46" s="16">
        <f t="shared" si="7"/>
        <v>39</v>
      </c>
      <c r="Y46" s="16">
        <f t="shared" si="7"/>
        <v>0</v>
      </c>
      <c r="Z46" s="16">
        <f t="shared" si="7"/>
        <v>0</v>
      </c>
      <c r="AA46" s="16">
        <f t="shared" si="7"/>
        <v>0</v>
      </c>
      <c r="AB46" s="16">
        <f t="shared" si="7"/>
        <v>0</v>
      </c>
      <c r="AC46" s="16">
        <f t="shared" si="7"/>
        <v>15</v>
      </c>
      <c r="AD46" s="16">
        <f t="shared" si="7"/>
        <v>0</v>
      </c>
      <c r="AE46" s="16">
        <f t="shared" si="7"/>
        <v>0</v>
      </c>
      <c r="AF46" s="16">
        <f t="shared" si="7"/>
        <v>0</v>
      </c>
      <c r="AG46" s="16">
        <f t="shared" si="7"/>
        <v>0</v>
      </c>
      <c r="AH46" s="16">
        <f t="shared" si="7"/>
        <v>0</v>
      </c>
      <c r="AI46" s="16">
        <f t="shared" si="7"/>
        <v>0</v>
      </c>
      <c r="AJ46" s="16">
        <f t="shared" si="7"/>
        <v>206</v>
      </c>
      <c r="AK46" s="16">
        <f t="shared" si="7"/>
        <v>54</v>
      </c>
      <c r="AL46" s="16">
        <f t="shared" si="7"/>
        <v>260</v>
      </c>
      <c r="AM46" s="16"/>
      <c r="AN46" s="16">
        <f t="shared" si="7"/>
        <v>8</v>
      </c>
      <c r="AO46" s="16">
        <f t="shared" si="7"/>
        <v>460</v>
      </c>
      <c r="AP46" s="16">
        <f t="shared" si="7"/>
        <v>14</v>
      </c>
      <c r="AQ46" s="26"/>
    </row>
    <row r="47" spans="1:43" ht="15" customHeight="1" thickBot="1">
      <c r="A47" s="188"/>
      <c r="B47" s="237" t="s">
        <v>114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9"/>
      <c r="AQ47" s="26"/>
    </row>
    <row r="48" spans="1:43" ht="39.75" customHeight="1" thickBot="1">
      <c r="A48" s="188" t="s">
        <v>217</v>
      </c>
      <c r="B48" s="36">
        <v>20</v>
      </c>
      <c r="C48" s="51" t="s">
        <v>85</v>
      </c>
      <c r="D48" s="80" t="s">
        <v>185</v>
      </c>
      <c r="E48" s="34">
        <v>90</v>
      </c>
      <c r="F48" s="37"/>
      <c r="G48" s="81">
        <v>90</v>
      </c>
      <c r="H48" s="21"/>
      <c r="I48" s="21"/>
      <c r="J48" s="81"/>
      <c r="K48" s="21"/>
      <c r="L48" s="21"/>
      <c r="M48" s="21"/>
      <c r="N48" s="21"/>
      <c r="O48" s="21"/>
      <c r="P48" s="21"/>
      <c r="Q48" s="21"/>
      <c r="R48" s="21">
        <v>90</v>
      </c>
      <c r="S48" s="21">
        <f>SUM(E48:P48)</f>
        <v>180</v>
      </c>
      <c r="T48" s="21">
        <f>SUM(E48:R48)</f>
        <v>270</v>
      </c>
      <c r="U48" s="45" t="s">
        <v>36</v>
      </c>
      <c r="V48" s="35">
        <f>TRUNC(T48/30)</f>
        <v>9</v>
      </c>
      <c r="W48" s="34">
        <v>30</v>
      </c>
      <c r="X48" s="37"/>
      <c r="Y48" s="81">
        <v>30</v>
      </c>
      <c r="Z48" s="21"/>
      <c r="AA48" s="21"/>
      <c r="AB48" s="81"/>
      <c r="AC48" s="21"/>
      <c r="AD48" s="21"/>
      <c r="AE48" s="21"/>
      <c r="AF48" s="21"/>
      <c r="AG48" s="21"/>
      <c r="AH48" s="21"/>
      <c r="AI48" s="21"/>
      <c r="AJ48" s="21">
        <v>30</v>
      </c>
      <c r="AK48" s="21">
        <f>SUM(W48:AH48)</f>
        <v>60</v>
      </c>
      <c r="AL48" s="21">
        <f>SUM(W48:AJ48)</f>
        <v>90</v>
      </c>
      <c r="AM48" s="45" t="s">
        <v>36</v>
      </c>
      <c r="AN48" s="35">
        <f>TRUNC(AL48/30)</f>
        <v>3</v>
      </c>
      <c r="AO48" s="83">
        <f>T48+AL48</f>
        <v>360</v>
      </c>
      <c r="AP48" s="83">
        <f>V48+AN48</f>
        <v>12</v>
      </c>
      <c r="AQ48" s="26"/>
    </row>
    <row r="49" spans="1:43" ht="15" customHeight="1" thickBot="1">
      <c r="A49" s="187"/>
      <c r="B49" s="224" t="s">
        <v>44</v>
      </c>
      <c r="C49" s="225"/>
      <c r="D49" s="226"/>
      <c r="E49" s="16">
        <f aca="true" t="shared" si="8" ref="E49:T49">SUM(E48:E48)</f>
        <v>90</v>
      </c>
      <c r="F49" s="16">
        <f t="shared" si="8"/>
        <v>0</v>
      </c>
      <c r="G49" s="16">
        <f t="shared" si="8"/>
        <v>90</v>
      </c>
      <c r="H49" s="16">
        <f t="shared" si="8"/>
        <v>0</v>
      </c>
      <c r="I49" s="16">
        <f t="shared" si="8"/>
        <v>0</v>
      </c>
      <c r="J49" s="16">
        <f t="shared" si="8"/>
        <v>0</v>
      </c>
      <c r="K49" s="16">
        <f t="shared" si="8"/>
        <v>0</v>
      </c>
      <c r="L49" s="16">
        <f t="shared" si="8"/>
        <v>0</v>
      </c>
      <c r="M49" s="16">
        <f t="shared" si="8"/>
        <v>0</v>
      </c>
      <c r="N49" s="16">
        <f t="shared" si="8"/>
        <v>0</v>
      </c>
      <c r="O49" s="16">
        <f t="shared" si="8"/>
        <v>0</v>
      </c>
      <c r="P49" s="16">
        <f t="shared" si="8"/>
        <v>0</v>
      </c>
      <c r="Q49" s="16">
        <f t="shared" si="8"/>
        <v>0</v>
      </c>
      <c r="R49" s="16">
        <f t="shared" si="8"/>
        <v>90</v>
      </c>
      <c r="S49" s="16">
        <f t="shared" si="8"/>
        <v>180</v>
      </c>
      <c r="T49" s="16">
        <f t="shared" si="8"/>
        <v>270</v>
      </c>
      <c r="U49" s="16"/>
      <c r="V49" s="16">
        <f aca="true" t="shared" si="9" ref="V49:AL49">SUM(V48:V48)</f>
        <v>9</v>
      </c>
      <c r="W49" s="16">
        <f t="shared" si="9"/>
        <v>30</v>
      </c>
      <c r="X49" s="16">
        <f t="shared" si="9"/>
        <v>0</v>
      </c>
      <c r="Y49" s="16">
        <f t="shared" si="9"/>
        <v>30</v>
      </c>
      <c r="Z49" s="16">
        <f t="shared" si="9"/>
        <v>0</v>
      </c>
      <c r="AA49" s="16">
        <f t="shared" si="9"/>
        <v>0</v>
      </c>
      <c r="AB49" s="16">
        <f t="shared" si="9"/>
        <v>0</v>
      </c>
      <c r="AC49" s="16">
        <f t="shared" si="9"/>
        <v>0</v>
      </c>
      <c r="AD49" s="16">
        <f t="shared" si="9"/>
        <v>0</v>
      </c>
      <c r="AE49" s="16">
        <f t="shared" si="9"/>
        <v>0</v>
      </c>
      <c r="AF49" s="16">
        <f t="shared" si="9"/>
        <v>0</v>
      </c>
      <c r="AG49" s="16">
        <f t="shared" si="9"/>
        <v>0</v>
      </c>
      <c r="AH49" s="16">
        <f t="shared" si="9"/>
        <v>0</v>
      </c>
      <c r="AI49" s="16">
        <f t="shared" si="9"/>
        <v>0</v>
      </c>
      <c r="AJ49" s="16">
        <f t="shared" si="9"/>
        <v>30</v>
      </c>
      <c r="AK49" s="16">
        <f t="shared" si="9"/>
        <v>60</v>
      </c>
      <c r="AL49" s="16">
        <f t="shared" si="9"/>
        <v>90</v>
      </c>
      <c r="AM49" s="16"/>
      <c r="AN49" s="16">
        <f>SUM(AN48:AN48)</f>
        <v>3</v>
      </c>
      <c r="AO49" s="16">
        <f>SUM(AO48:AO48)</f>
        <v>360</v>
      </c>
      <c r="AP49" s="16">
        <f>SUM(AP48:AP48)</f>
        <v>12</v>
      </c>
      <c r="AQ49" s="26"/>
    </row>
    <row r="50" spans="1:43" ht="15" customHeight="1" thickBot="1">
      <c r="A50" s="187"/>
      <c r="B50" s="227" t="s">
        <v>116</v>
      </c>
      <c r="C50" s="228"/>
      <c r="D50" s="229"/>
      <c r="E50" s="24">
        <f>E24+E30+E37+E40+E46+E49</f>
        <v>181</v>
      </c>
      <c r="F50" s="24">
        <f aca="true" t="shared" si="10" ref="F50:AP50">F24+F30+F37+F40+F46+F49</f>
        <v>45</v>
      </c>
      <c r="G50" s="24">
        <f t="shared" si="10"/>
        <v>170</v>
      </c>
      <c r="H50" s="24">
        <f t="shared" si="10"/>
        <v>30</v>
      </c>
      <c r="I50" s="24">
        <f t="shared" si="10"/>
        <v>0</v>
      </c>
      <c r="J50" s="24">
        <f t="shared" si="10"/>
        <v>0</v>
      </c>
      <c r="K50" s="24">
        <f t="shared" si="10"/>
        <v>75</v>
      </c>
      <c r="L50" s="24">
        <f t="shared" si="10"/>
        <v>0</v>
      </c>
      <c r="M50" s="24">
        <f t="shared" si="10"/>
        <v>0</v>
      </c>
      <c r="N50" s="24">
        <f t="shared" si="10"/>
        <v>0</v>
      </c>
      <c r="O50" s="24">
        <f t="shared" si="10"/>
        <v>0</v>
      </c>
      <c r="P50" s="24">
        <f t="shared" si="10"/>
        <v>15</v>
      </c>
      <c r="Q50" s="24">
        <f t="shared" si="10"/>
        <v>0</v>
      </c>
      <c r="R50" s="24">
        <f t="shared" si="10"/>
        <v>384</v>
      </c>
      <c r="S50" s="24">
        <f t="shared" si="10"/>
        <v>516</v>
      </c>
      <c r="T50" s="24">
        <f t="shared" si="10"/>
        <v>900</v>
      </c>
      <c r="U50" s="24" t="s">
        <v>50</v>
      </c>
      <c r="V50" s="24">
        <f t="shared" si="10"/>
        <v>31</v>
      </c>
      <c r="W50" s="24">
        <f t="shared" si="10"/>
        <v>109</v>
      </c>
      <c r="X50" s="24">
        <f t="shared" si="10"/>
        <v>54</v>
      </c>
      <c r="Y50" s="24">
        <f t="shared" si="10"/>
        <v>90</v>
      </c>
      <c r="Z50" s="24">
        <f t="shared" si="10"/>
        <v>45</v>
      </c>
      <c r="AA50" s="24">
        <f t="shared" si="10"/>
        <v>0</v>
      </c>
      <c r="AB50" s="24">
        <f t="shared" si="10"/>
        <v>0</v>
      </c>
      <c r="AC50" s="24">
        <f t="shared" si="10"/>
        <v>35</v>
      </c>
      <c r="AD50" s="24">
        <f t="shared" si="10"/>
        <v>0</v>
      </c>
      <c r="AE50" s="24">
        <f t="shared" si="10"/>
        <v>0</v>
      </c>
      <c r="AF50" s="24">
        <f t="shared" si="10"/>
        <v>0</v>
      </c>
      <c r="AG50" s="24">
        <f t="shared" si="10"/>
        <v>0</v>
      </c>
      <c r="AH50" s="24">
        <f t="shared" si="10"/>
        <v>0</v>
      </c>
      <c r="AI50" s="24">
        <f t="shared" si="10"/>
        <v>150</v>
      </c>
      <c r="AJ50" s="24">
        <f t="shared" si="10"/>
        <v>377</v>
      </c>
      <c r="AK50" s="24">
        <f t="shared" si="10"/>
        <v>333</v>
      </c>
      <c r="AL50" s="24">
        <f t="shared" si="10"/>
        <v>860</v>
      </c>
      <c r="AM50" s="24" t="s">
        <v>61</v>
      </c>
      <c r="AN50" s="24">
        <f t="shared" si="10"/>
        <v>31</v>
      </c>
      <c r="AO50" s="24">
        <f t="shared" si="10"/>
        <v>1760</v>
      </c>
      <c r="AP50" s="24">
        <f t="shared" si="10"/>
        <v>62</v>
      </c>
      <c r="AQ50" s="26"/>
    </row>
    <row r="52" spans="2:37" ht="12.75">
      <c r="B52" s="203" t="s">
        <v>232</v>
      </c>
      <c r="AK52" s="159"/>
    </row>
    <row r="57" ht="14.25">
      <c r="O57" s="170" t="s">
        <v>73</v>
      </c>
    </row>
    <row r="58" spans="4:39" ht="12.75">
      <c r="D58" s="72" t="s">
        <v>3</v>
      </c>
      <c r="P58" t="s">
        <v>3</v>
      </c>
      <c r="AG58" s="213" t="s">
        <v>3</v>
      </c>
      <c r="AH58" s="212"/>
      <c r="AI58" s="212"/>
      <c r="AJ58" s="212"/>
      <c r="AK58" s="212"/>
      <c r="AL58" s="212"/>
      <c r="AM58" s="212"/>
    </row>
    <row r="59" spans="4:39" ht="12.75">
      <c r="D59" s="1" t="s">
        <v>7</v>
      </c>
      <c r="N59" s="72"/>
      <c r="P59" s="212" t="s">
        <v>4</v>
      </c>
      <c r="Q59" s="212"/>
      <c r="R59" s="212"/>
      <c r="S59" s="212"/>
      <c r="T59" s="212"/>
      <c r="U59" s="212"/>
      <c r="V59" s="212"/>
      <c r="AG59" s="212" t="s">
        <v>5</v>
      </c>
      <c r="AH59" s="212"/>
      <c r="AI59" s="212"/>
      <c r="AJ59" s="212"/>
      <c r="AK59" s="212"/>
      <c r="AL59" s="212"/>
      <c r="AM59" s="212"/>
    </row>
  </sheetData>
  <sheetProtection/>
  <mergeCells count="24">
    <mergeCell ref="B50:D50"/>
    <mergeCell ref="AG58:AM58"/>
    <mergeCell ref="P59:V59"/>
    <mergeCell ref="AG59:AM59"/>
    <mergeCell ref="B41:AP41"/>
    <mergeCell ref="B46:D46"/>
    <mergeCell ref="B49:D49"/>
    <mergeCell ref="B31:AP31"/>
    <mergeCell ref="B37:D37"/>
    <mergeCell ref="B38:AP38"/>
    <mergeCell ref="B40:D40"/>
    <mergeCell ref="B47:AP47"/>
    <mergeCell ref="B18:AP18"/>
    <mergeCell ref="B24:D24"/>
    <mergeCell ref="B25:AP25"/>
    <mergeCell ref="B30:D30"/>
    <mergeCell ref="B6:AP6"/>
    <mergeCell ref="B16:B17"/>
    <mergeCell ref="C16:C17"/>
    <mergeCell ref="D16:D17"/>
    <mergeCell ref="E16:V16"/>
    <mergeCell ref="W16:AN16"/>
    <mergeCell ref="AO16:AO17"/>
    <mergeCell ref="AP16:AP1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56" r:id="rId2"/>
  <ignoredErrors>
    <ignoredError sqref="AK23 AK39" formulaRange="1"/>
    <ignoredError sqref="AN34:AN35 AN2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Q41"/>
  <sheetViews>
    <sheetView showZeros="0" zoomScale="85" zoomScaleNormal="85" zoomScaleSheetLayoutView="100" zoomScalePageLayoutView="0" workbookViewId="0" topLeftCell="A16">
      <selection activeCell="AO30" sqref="AO30"/>
    </sheetView>
  </sheetViews>
  <sheetFormatPr defaultColWidth="8.8515625" defaultRowHeight="12.75"/>
  <cols>
    <col min="1" max="1" width="4.00390625" style="0" customWidth="1"/>
    <col min="2" max="2" width="4.28125" style="0" customWidth="1"/>
    <col min="3" max="3" width="11.7109375" style="0" bestFit="1" customWidth="1"/>
    <col min="4" max="4" width="53.140625" style="0" customWidth="1"/>
    <col min="5" max="20" width="4.8515625" style="0" customWidth="1"/>
    <col min="21" max="21" width="6.140625" style="0" bestFit="1" customWidth="1"/>
    <col min="22" max="38" width="4.8515625" style="0" customWidth="1"/>
    <col min="39" max="39" width="6.140625" style="0" bestFit="1" customWidth="1"/>
    <col min="40" max="40" width="4.8515625" style="0" customWidth="1"/>
    <col min="41" max="42" width="5.7109375" style="0" customWidth="1"/>
  </cols>
  <sheetData>
    <row r="6" spans="2:42" s="3" customFormat="1" ht="19.5" customHeight="1">
      <c r="B6" s="234" t="s">
        <v>117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</row>
    <row r="7" spans="2:42" s="3" customFormat="1" ht="19.5" customHeight="1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9" s="4" customFormat="1" ht="15" customHeight="1">
      <c r="B9" s="4" t="s">
        <v>25</v>
      </c>
    </row>
    <row r="10" s="4" customFormat="1" ht="15" customHeight="1">
      <c r="B10" s="4" t="s">
        <v>24</v>
      </c>
    </row>
    <row r="11" s="4" customFormat="1" ht="15" customHeight="1">
      <c r="B11" s="4" t="s">
        <v>120</v>
      </c>
    </row>
    <row r="12" s="4" customFormat="1" ht="15" customHeight="1">
      <c r="B12" s="4" t="s">
        <v>27</v>
      </c>
    </row>
    <row r="13" spans="2:3" ht="15" customHeight="1">
      <c r="B13" s="4" t="s">
        <v>88</v>
      </c>
      <c r="C13" s="4"/>
    </row>
    <row r="15" ht="13.5" thickBot="1"/>
    <row r="16" spans="1:43" ht="17.25" customHeight="1" thickBot="1">
      <c r="A16" s="26"/>
      <c r="B16" s="214" t="s">
        <v>30</v>
      </c>
      <c r="C16" s="235" t="s">
        <v>83</v>
      </c>
      <c r="D16" s="216" t="s">
        <v>6</v>
      </c>
      <c r="E16" s="218" t="s">
        <v>121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20"/>
      <c r="W16" s="218" t="s">
        <v>122</v>
      </c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20"/>
      <c r="AO16" s="230" t="s">
        <v>9</v>
      </c>
      <c r="AP16" s="232" t="s">
        <v>10</v>
      </c>
      <c r="AQ16" s="26"/>
    </row>
    <row r="17" spans="1:43" ht="243" customHeight="1" thickBot="1">
      <c r="A17" s="26"/>
      <c r="B17" s="215"/>
      <c r="C17" s="236"/>
      <c r="D17" s="217"/>
      <c r="E17" s="7" t="s">
        <v>11</v>
      </c>
      <c r="F17" s="8" t="s">
        <v>12</v>
      </c>
      <c r="G17" s="9" t="s">
        <v>74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86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86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1"/>
      <c r="AP17" s="233"/>
      <c r="AQ17" s="26"/>
    </row>
    <row r="18" spans="1:43" ht="15" customHeight="1" thickBot="1">
      <c r="A18" s="188"/>
      <c r="B18" s="221" t="s">
        <v>127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3"/>
      <c r="AQ18" s="26"/>
    </row>
    <row r="19" spans="1:43" ht="15" customHeight="1" thickBot="1">
      <c r="A19" s="188" t="s">
        <v>217</v>
      </c>
      <c r="B19" s="20">
        <v>1</v>
      </c>
      <c r="C19" s="53" t="s">
        <v>85</v>
      </c>
      <c r="D19" s="18" t="s">
        <v>203</v>
      </c>
      <c r="E19" s="22">
        <v>10</v>
      </c>
      <c r="F19" s="29"/>
      <c r="G19" s="29"/>
      <c r="H19" s="6">
        <v>30</v>
      </c>
      <c r="I19" s="14"/>
      <c r="J19" s="14"/>
      <c r="K19" s="6"/>
      <c r="L19" s="14"/>
      <c r="M19" s="14"/>
      <c r="N19" s="14"/>
      <c r="O19" s="14"/>
      <c r="P19" s="29"/>
      <c r="Q19" s="14"/>
      <c r="R19" s="6">
        <v>10</v>
      </c>
      <c r="S19" s="6">
        <f>SUM(E19:P19)</f>
        <v>40</v>
      </c>
      <c r="T19" s="6">
        <f>SUM(E19:R19)</f>
        <v>50</v>
      </c>
      <c r="U19" s="30" t="s">
        <v>37</v>
      </c>
      <c r="V19" s="25">
        <f>TRUNC(T19/25)</f>
        <v>2</v>
      </c>
      <c r="W19" s="28"/>
      <c r="X19" s="29"/>
      <c r="Y19" s="29"/>
      <c r="Z19" s="15"/>
      <c r="AA19" s="15"/>
      <c r="AB19" s="15"/>
      <c r="AC19" s="15"/>
      <c r="AD19" s="15"/>
      <c r="AE19" s="14"/>
      <c r="AF19" s="14"/>
      <c r="AG19" s="14"/>
      <c r="AH19" s="29"/>
      <c r="AI19" s="14"/>
      <c r="AJ19" s="29"/>
      <c r="AK19" s="6"/>
      <c r="AL19" s="6"/>
      <c r="AM19" s="30"/>
      <c r="AN19" s="32"/>
      <c r="AO19" s="11">
        <f>T19+AL19</f>
        <v>50</v>
      </c>
      <c r="AP19" s="11">
        <f>V19+AN19</f>
        <v>2</v>
      </c>
      <c r="AQ19" s="26"/>
    </row>
    <row r="20" spans="1:43" ht="15" customHeight="1" thickBot="1">
      <c r="A20" s="188"/>
      <c r="B20" s="224" t="s">
        <v>44</v>
      </c>
      <c r="C20" s="225"/>
      <c r="D20" s="226"/>
      <c r="E20" s="16">
        <f aca="true" t="shared" si="0" ref="E20:T20">SUM(E19:E19)</f>
        <v>10</v>
      </c>
      <c r="F20" s="16">
        <f t="shared" si="0"/>
        <v>0</v>
      </c>
      <c r="G20" s="16">
        <f t="shared" si="0"/>
        <v>0</v>
      </c>
      <c r="H20" s="16">
        <f t="shared" si="0"/>
        <v>30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10</v>
      </c>
      <c r="S20" s="16">
        <f t="shared" si="0"/>
        <v>40</v>
      </c>
      <c r="T20" s="16">
        <f t="shared" si="0"/>
        <v>50</v>
      </c>
      <c r="U20" s="16" t="s">
        <v>50</v>
      </c>
      <c r="V20" s="16">
        <f aca="true" t="shared" si="1" ref="V20:AL20">SUM(V19:V19)</f>
        <v>2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1"/>
        <v>0</v>
      </c>
      <c r="AG20" s="16">
        <f t="shared" si="1"/>
        <v>0</v>
      </c>
      <c r="AH20" s="16">
        <f t="shared" si="1"/>
        <v>0</v>
      </c>
      <c r="AI20" s="16">
        <f t="shared" si="1"/>
        <v>0</v>
      </c>
      <c r="AJ20" s="16">
        <f t="shared" si="1"/>
        <v>0</v>
      </c>
      <c r="AK20" s="16">
        <f t="shared" si="1"/>
        <v>0</v>
      </c>
      <c r="AL20" s="16">
        <f t="shared" si="1"/>
        <v>0</v>
      </c>
      <c r="AM20" s="16"/>
      <c r="AN20" s="16">
        <f>SUM(AN19:AN19)</f>
        <v>0</v>
      </c>
      <c r="AO20" s="16">
        <f>SUM(AO19:AO19)</f>
        <v>50</v>
      </c>
      <c r="AP20" s="16">
        <f>SUM(AP19:AP19)</f>
        <v>2</v>
      </c>
      <c r="AQ20" s="26"/>
    </row>
    <row r="21" spans="1:43" ht="15" customHeight="1" thickBot="1">
      <c r="A21" s="188"/>
      <c r="B21" s="221" t="s">
        <v>113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3"/>
      <c r="AQ21" s="26"/>
    </row>
    <row r="22" spans="1:43" ht="13.5" thickBot="1">
      <c r="A22" s="188"/>
      <c r="B22" s="20">
        <v>2</v>
      </c>
      <c r="C22" s="49" t="s">
        <v>85</v>
      </c>
      <c r="D22" s="19" t="s">
        <v>204</v>
      </c>
      <c r="E22" s="22"/>
      <c r="F22" s="23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480</v>
      </c>
      <c r="R22" s="6"/>
      <c r="S22" s="6">
        <f>SUM(E22:P22)</f>
        <v>0</v>
      </c>
      <c r="T22" s="6">
        <f>SUM(E22:R22)</f>
        <v>480</v>
      </c>
      <c r="U22" s="38" t="s">
        <v>48</v>
      </c>
      <c r="V22" s="25">
        <f>TRUNC(T22/25)</f>
        <v>19</v>
      </c>
      <c r="W22" s="22"/>
      <c r="X22" s="23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>
        <v>480</v>
      </c>
      <c r="AJ22" s="6"/>
      <c r="AK22" s="6">
        <f>SUM(W22:AH22)</f>
        <v>0</v>
      </c>
      <c r="AL22" s="6">
        <f>SUM(W22:AJ22)</f>
        <v>480</v>
      </c>
      <c r="AM22" s="38" t="s">
        <v>48</v>
      </c>
      <c r="AN22" s="25">
        <f>TRUNC(AL22/25)</f>
        <v>19</v>
      </c>
      <c r="AO22" s="11">
        <f>T22+AL22</f>
        <v>960</v>
      </c>
      <c r="AP22" s="11">
        <f>V22+AN22</f>
        <v>38</v>
      </c>
      <c r="AQ22" s="26"/>
    </row>
    <row r="23" spans="1:43" ht="15" customHeight="1" thickBot="1">
      <c r="A23" s="188"/>
      <c r="B23" s="224" t="s">
        <v>44</v>
      </c>
      <c r="C23" s="225"/>
      <c r="D23" s="226"/>
      <c r="E23" s="16">
        <f>SUM(E22:E22)</f>
        <v>0</v>
      </c>
      <c r="F23" s="16">
        <f aca="true" t="shared" si="2" ref="F23:T23">SUM(F22:F22)</f>
        <v>0</v>
      </c>
      <c r="G23" s="16">
        <f t="shared" si="2"/>
        <v>0</v>
      </c>
      <c r="H23" s="16">
        <f t="shared" si="2"/>
        <v>0</v>
      </c>
      <c r="I23" s="16">
        <f t="shared" si="2"/>
        <v>0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  <c r="N23" s="16">
        <f t="shared" si="2"/>
        <v>0</v>
      </c>
      <c r="O23" s="16">
        <f t="shared" si="2"/>
        <v>0</v>
      </c>
      <c r="P23" s="16">
        <f t="shared" si="2"/>
        <v>0</v>
      </c>
      <c r="Q23" s="16">
        <f t="shared" si="2"/>
        <v>480</v>
      </c>
      <c r="R23" s="16">
        <f t="shared" si="2"/>
        <v>0</v>
      </c>
      <c r="S23" s="16">
        <f t="shared" si="2"/>
        <v>0</v>
      </c>
      <c r="T23" s="16">
        <f t="shared" si="2"/>
        <v>480</v>
      </c>
      <c r="U23" s="16"/>
      <c r="V23" s="16">
        <f aca="true" t="shared" si="3" ref="V23:AL23">SUM(V22:V22)</f>
        <v>19</v>
      </c>
      <c r="W23" s="16">
        <f t="shared" si="3"/>
        <v>0</v>
      </c>
      <c r="X23" s="16">
        <f t="shared" si="3"/>
        <v>0</v>
      </c>
      <c r="Y23" s="16">
        <f t="shared" si="3"/>
        <v>0</v>
      </c>
      <c r="Z23" s="16">
        <f t="shared" si="3"/>
        <v>0</v>
      </c>
      <c r="AA23" s="16">
        <f t="shared" si="3"/>
        <v>0</v>
      </c>
      <c r="AB23" s="16">
        <f t="shared" si="3"/>
        <v>0</v>
      </c>
      <c r="AC23" s="16">
        <f t="shared" si="3"/>
        <v>0</v>
      </c>
      <c r="AD23" s="16">
        <f t="shared" si="3"/>
        <v>0</v>
      </c>
      <c r="AE23" s="16">
        <f t="shared" si="3"/>
        <v>0</v>
      </c>
      <c r="AF23" s="16">
        <f t="shared" si="3"/>
        <v>0</v>
      </c>
      <c r="AG23" s="16">
        <f t="shared" si="3"/>
        <v>0</v>
      </c>
      <c r="AH23" s="16">
        <f t="shared" si="3"/>
        <v>0</v>
      </c>
      <c r="AI23" s="16">
        <f t="shared" si="3"/>
        <v>480</v>
      </c>
      <c r="AJ23" s="16">
        <f t="shared" si="3"/>
        <v>0</v>
      </c>
      <c r="AK23" s="16">
        <f t="shared" si="3"/>
        <v>0</v>
      </c>
      <c r="AL23" s="16">
        <f t="shared" si="3"/>
        <v>480</v>
      </c>
      <c r="AM23" s="16"/>
      <c r="AN23" s="16">
        <f>SUM(AN22:AN22)</f>
        <v>19</v>
      </c>
      <c r="AO23" s="16">
        <f>SUM(AO22:AO22)</f>
        <v>960</v>
      </c>
      <c r="AP23" s="16">
        <f>SUM(AP22:AP22)</f>
        <v>38</v>
      </c>
      <c r="AQ23" s="26"/>
    </row>
    <row r="24" spans="1:43" ht="15" customHeight="1" thickBot="1">
      <c r="A24" s="188"/>
      <c r="B24" s="221" t="s">
        <v>200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3"/>
      <c r="AQ24" s="26"/>
    </row>
    <row r="25" spans="1:43" ht="12.75">
      <c r="A25" s="188" t="s">
        <v>217</v>
      </c>
      <c r="B25" s="167">
        <v>3</v>
      </c>
      <c r="C25" s="52" t="s">
        <v>85</v>
      </c>
      <c r="D25" s="91" t="s">
        <v>205</v>
      </c>
      <c r="E25" s="92"/>
      <c r="F25" s="93">
        <v>20</v>
      </c>
      <c r="G25" s="94"/>
      <c r="H25" s="10"/>
      <c r="I25" s="10"/>
      <c r="J25" s="94"/>
      <c r="K25" s="10"/>
      <c r="L25" s="10"/>
      <c r="M25" s="10"/>
      <c r="N25" s="10"/>
      <c r="O25" s="10"/>
      <c r="P25" s="10"/>
      <c r="Q25" s="10"/>
      <c r="R25" s="10">
        <v>160</v>
      </c>
      <c r="S25" s="10">
        <f>SUM(E25:P25)</f>
        <v>20</v>
      </c>
      <c r="T25" s="10">
        <f>SUM(E25:R25)</f>
        <v>180</v>
      </c>
      <c r="U25" s="42" t="s">
        <v>36</v>
      </c>
      <c r="V25" s="95">
        <f>TRUNC(T25/30)</f>
        <v>6</v>
      </c>
      <c r="W25" s="92"/>
      <c r="X25" s="93"/>
      <c r="Y25" s="94"/>
      <c r="Z25" s="10"/>
      <c r="AA25" s="10"/>
      <c r="AB25" s="94"/>
      <c r="AC25" s="10"/>
      <c r="AD25" s="10"/>
      <c r="AE25" s="10"/>
      <c r="AF25" s="10"/>
      <c r="AG25" s="10"/>
      <c r="AH25" s="10"/>
      <c r="AI25" s="10"/>
      <c r="AJ25" s="10"/>
      <c r="AK25" s="10">
        <f>SUM(W25:AH25)</f>
        <v>0</v>
      </c>
      <c r="AL25" s="10"/>
      <c r="AM25" s="42"/>
      <c r="AN25" s="95"/>
      <c r="AO25" s="11">
        <f>T25+AL25</f>
        <v>180</v>
      </c>
      <c r="AP25" s="11">
        <f>V25+AN25</f>
        <v>6</v>
      </c>
      <c r="AQ25" s="26"/>
    </row>
    <row r="26" spans="1:43" ht="12.75">
      <c r="A26" s="188" t="s">
        <v>217</v>
      </c>
      <c r="B26" s="167">
        <v>4</v>
      </c>
      <c r="C26" s="52" t="s">
        <v>85</v>
      </c>
      <c r="D26" s="91" t="s">
        <v>200</v>
      </c>
      <c r="E26" s="92"/>
      <c r="F26" s="93"/>
      <c r="G26" s="94"/>
      <c r="H26" s="10"/>
      <c r="I26" s="10"/>
      <c r="J26" s="94"/>
      <c r="K26" s="10"/>
      <c r="L26" s="10"/>
      <c r="M26" s="10"/>
      <c r="N26" s="10"/>
      <c r="O26" s="10"/>
      <c r="P26" s="10"/>
      <c r="Q26" s="10"/>
      <c r="R26" s="10">
        <v>30</v>
      </c>
      <c r="S26" s="6">
        <f>SUM(E26:P26)</f>
        <v>0</v>
      </c>
      <c r="T26" s="10">
        <f>SUM(E26:R26)</f>
        <v>30</v>
      </c>
      <c r="U26" s="42" t="s">
        <v>36</v>
      </c>
      <c r="V26" s="95">
        <f>TRUNC(T26/30)</f>
        <v>1</v>
      </c>
      <c r="W26" s="92"/>
      <c r="X26" s="93"/>
      <c r="Y26" s="94"/>
      <c r="Z26" s="10"/>
      <c r="AA26" s="10"/>
      <c r="AB26" s="94"/>
      <c r="AC26" s="10"/>
      <c r="AD26" s="10"/>
      <c r="AE26" s="10"/>
      <c r="AF26" s="10"/>
      <c r="AG26" s="10"/>
      <c r="AH26" s="10"/>
      <c r="AI26" s="10"/>
      <c r="AJ26" s="10"/>
      <c r="AK26" s="10">
        <f>SUM(W26:AH26)</f>
        <v>0</v>
      </c>
      <c r="AL26" s="10"/>
      <c r="AM26" s="42"/>
      <c r="AN26" s="95"/>
      <c r="AO26" s="68">
        <f>T26+AL26</f>
        <v>30</v>
      </c>
      <c r="AP26" s="67">
        <f>V26+AN26</f>
        <v>1</v>
      </c>
      <c r="AQ26" s="26"/>
    </row>
    <row r="27" spans="1:43" ht="13.5" thickBot="1">
      <c r="A27" s="188"/>
      <c r="B27" s="167">
        <v>5</v>
      </c>
      <c r="C27" s="52" t="s">
        <v>85</v>
      </c>
      <c r="D27" s="91" t="s">
        <v>216</v>
      </c>
      <c r="E27" s="92"/>
      <c r="F27" s="93"/>
      <c r="G27" s="94"/>
      <c r="H27" s="10"/>
      <c r="I27" s="10"/>
      <c r="J27" s="94"/>
      <c r="K27" s="10"/>
      <c r="L27" s="10"/>
      <c r="M27" s="10"/>
      <c r="N27" s="10"/>
      <c r="O27" s="10"/>
      <c r="P27" s="10"/>
      <c r="Q27" s="10"/>
      <c r="R27" s="10"/>
      <c r="S27" s="10">
        <f>SUM(E27:P27)</f>
        <v>0</v>
      </c>
      <c r="T27" s="10"/>
      <c r="U27" s="42"/>
      <c r="V27" s="95"/>
      <c r="W27" s="92"/>
      <c r="X27" s="93"/>
      <c r="Y27" s="94"/>
      <c r="Z27" s="10"/>
      <c r="AA27" s="10"/>
      <c r="AB27" s="94"/>
      <c r="AC27" s="10"/>
      <c r="AD27" s="10"/>
      <c r="AE27" s="10"/>
      <c r="AF27" s="10"/>
      <c r="AG27" s="10"/>
      <c r="AH27" s="10"/>
      <c r="AI27" s="10"/>
      <c r="AJ27" s="10">
        <v>30</v>
      </c>
      <c r="AK27" s="10">
        <f>SUM(W27:AH27)</f>
        <v>0</v>
      </c>
      <c r="AL27" s="10">
        <f>SUM(W27:AJ27)</f>
        <v>30</v>
      </c>
      <c r="AM27" s="42" t="s">
        <v>36</v>
      </c>
      <c r="AN27" s="95">
        <f>TRUNC(AL27/30)</f>
        <v>1</v>
      </c>
      <c r="AO27" s="96">
        <f>T27+AL27</f>
        <v>30</v>
      </c>
      <c r="AP27" s="96">
        <f>V27+AN27</f>
        <v>1</v>
      </c>
      <c r="AQ27" s="26"/>
    </row>
    <row r="28" spans="1:43" ht="15" customHeight="1" thickBot="1">
      <c r="A28" s="188"/>
      <c r="B28" s="224" t="s">
        <v>44</v>
      </c>
      <c r="C28" s="225"/>
      <c r="D28" s="226"/>
      <c r="E28" s="16">
        <f>SUM(E25:E27)</f>
        <v>0</v>
      </c>
      <c r="F28" s="16">
        <f aca="true" t="shared" si="4" ref="F28:AP28">SUM(F25:F27)</f>
        <v>20</v>
      </c>
      <c r="G28" s="16">
        <f t="shared" si="4"/>
        <v>0</v>
      </c>
      <c r="H28" s="16">
        <f t="shared" si="4"/>
        <v>0</v>
      </c>
      <c r="I28" s="16">
        <f t="shared" si="4"/>
        <v>0</v>
      </c>
      <c r="J28" s="16">
        <f t="shared" si="4"/>
        <v>0</v>
      </c>
      <c r="K28" s="16">
        <f t="shared" si="4"/>
        <v>0</v>
      </c>
      <c r="L28" s="16">
        <f t="shared" si="4"/>
        <v>0</v>
      </c>
      <c r="M28" s="16">
        <f t="shared" si="4"/>
        <v>0</v>
      </c>
      <c r="N28" s="16">
        <f t="shared" si="4"/>
        <v>0</v>
      </c>
      <c r="O28" s="16">
        <f t="shared" si="4"/>
        <v>0</v>
      </c>
      <c r="P28" s="16">
        <f t="shared" si="4"/>
        <v>0</v>
      </c>
      <c r="Q28" s="16">
        <f t="shared" si="4"/>
        <v>0</v>
      </c>
      <c r="R28" s="16">
        <f t="shared" si="4"/>
        <v>190</v>
      </c>
      <c r="S28" s="16">
        <f t="shared" si="4"/>
        <v>20</v>
      </c>
      <c r="T28" s="16">
        <f t="shared" si="4"/>
        <v>210</v>
      </c>
      <c r="U28" s="16"/>
      <c r="V28" s="16">
        <f t="shared" si="4"/>
        <v>7</v>
      </c>
      <c r="W28" s="16">
        <f t="shared" si="4"/>
        <v>0</v>
      </c>
      <c r="X28" s="16">
        <f t="shared" si="4"/>
        <v>0</v>
      </c>
      <c r="Y28" s="16">
        <f t="shared" si="4"/>
        <v>0</v>
      </c>
      <c r="Z28" s="16">
        <f t="shared" si="4"/>
        <v>0</v>
      </c>
      <c r="AA28" s="16">
        <f t="shared" si="4"/>
        <v>0</v>
      </c>
      <c r="AB28" s="16">
        <f t="shared" si="4"/>
        <v>0</v>
      </c>
      <c r="AC28" s="16">
        <f t="shared" si="4"/>
        <v>0</v>
      </c>
      <c r="AD28" s="16">
        <f t="shared" si="4"/>
        <v>0</v>
      </c>
      <c r="AE28" s="16">
        <f t="shared" si="4"/>
        <v>0</v>
      </c>
      <c r="AF28" s="16">
        <f t="shared" si="4"/>
        <v>0</v>
      </c>
      <c r="AG28" s="16">
        <f t="shared" si="4"/>
        <v>0</v>
      </c>
      <c r="AH28" s="16">
        <f t="shared" si="4"/>
        <v>0</v>
      </c>
      <c r="AI28" s="16">
        <f t="shared" si="4"/>
        <v>0</v>
      </c>
      <c r="AJ28" s="16">
        <f t="shared" si="4"/>
        <v>30</v>
      </c>
      <c r="AK28" s="16">
        <f t="shared" si="4"/>
        <v>0</v>
      </c>
      <c r="AL28" s="16">
        <f t="shared" si="4"/>
        <v>30</v>
      </c>
      <c r="AM28" s="16"/>
      <c r="AN28" s="16">
        <f t="shared" si="4"/>
        <v>1</v>
      </c>
      <c r="AO28" s="16">
        <f t="shared" si="4"/>
        <v>240</v>
      </c>
      <c r="AP28" s="16">
        <f t="shared" si="4"/>
        <v>8</v>
      </c>
      <c r="AQ28" s="26"/>
    </row>
    <row r="29" spans="1:43" ht="15" customHeight="1" thickBot="1">
      <c r="A29" s="188"/>
      <c r="B29" s="221" t="s">
        <v>114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3"/>
      <c r="AQ29" s="26"/>
    </row>
    <row r="30" spans="1:43" ht="40.5" customHeight="1" thickBot="1">
      <c r="A30" s="188" t="s">
        <v>217</v>
      </c>
      <c r="B30" s="167">
        <v>6</v>
      </c>
      <c r="C30" s="52" t="s">
        <v>85</v>
      </c>
      <c r="D30" s="91" t="s">
        <v>185</v>
      </c>
      <c r="E30" s="92">
        <v>20</v>
      </c>
      <c r="F30" s="93"/>
      <c r="G30" s="94">
        <v>20</v>
      </c>
      <c r="H30" s="10"/>
      <c r="I30" s="10"/>
      <c r="J30" s="94"/>
      <c r="K30" s="10"/>
      <c r="L30" s="10"/>
      <c r="M30" s="10"/>
      <c r="N30" s="10"/>
      <c r="O30" s="10"/>
      <c r="P30" s="10"/>
      <c r="Q30" s="10"/>
      <c r="R30" s="10">
        <v>20</v>
      </c>
      <c r="S30" s="10">
        <f>SUM(E30:P30)</f>
        <v>40</v>
      </c>
      <c r="T30" s="10">
        <f>SUM(E30:R30)</f>
        <v>60</v>
      </c>
      <c r="U30" s="42" t="s">
        <v>36</v>
      </c>
      <c r="V30" s="95">
        <f>TRUNC(T30/30)</f>
        <v>2</v>
      </c>
      <c r="W30" s="92"/>
      <c r="X30" s="93"/>
      <c r="Y30" s="94"/>
      <c r="Z30" s="10"/>
      <c r="AA30" s="10"/>
      <c r="AB30" s="94"/>
      <c r="AC30" s="10"/>
      <c r="AD30" s="10"/>
      <c r="AE30" s="10"/>
      <c r="AF30" s="10"/>
      <c r="AG30" s="10"/>
      <c r="AH30" s="10"/>
      <c r="AI30" s="10"/>
      <c r="AJ30" s="10"/>
      <c r="AK30" s="10">
        <f>SUM(W30:AH30)</f>
        <v>0</v>
      </c>
      <c r="AL30" s="10"/>
      <c r="AM30" s="42"/>
      <c r="AN30" s="95"/>
      <c r="AO30" s="96">
        <f>T30+AL30</f>
        <v>60</v>
      </c>
      <c r="AP30" s="96">
        <f>V30+AN30</f>
        <v>2</v>
      </c>
      <c r="AQ30" s="26"/>
    </row>
    <row r="31" spans="1:43" ht="15" customHeight="1" thickBot="1">
      <c r="A31" s="188"/>
      <c r="B31" s="224" t="s">
        <v>44</v>
      </c>
      <c r="C31" s="225"/>
      <c r="D31" s="226"/>
      <c r="E31" s="16">
        <f aca="true" t="shared" si="5" ref="E31:T31">SUM(E30:E30)</f>
        <v>20</v>
      </c>
      <c r="F31" s="16">
        <f t="shared" si="5"/>
        <v>0</v>
      </c>
      <c r="G31" s="16">
        <f t="shared" si="5"/>
        <v>20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6">
        <f t="shared" si="5"/>
        <v>0</v>
      </c>
      <c r="Q31" s="16">
        <f t="shared" si="5"/>
        <v>0</v>
      </c>
      <c r="R31" s="16">
        <f t="shared" si="5"/>
        <v>20</v>
      </c>
      <c r="S31" s="16">
        <f t="shared" si="5"/>
        <v>40</v>
      </c>
      <c r="T31" s="16">
        <f t="shared" si="5"/>
        <v>60</v>
      </c>
      <c r="U31" s="16"/>
      <c r="V31" s="16">
        <f aca="true" t="shared" si="6" ref="V31:AL31">SUM(V30:V30)</f>
        <v>2</v>
      </c>
      <c r="W31" s="16">
        <f t="shared" si="6"/>
        <v>0</v>
      </c>
      <c r="X31" s="16">
        <f t="shared" si="6"/>
        <v>0</v>
      </c>
      <c r="Y31" s="16">
        <f t="shared" si="6"/>
        <v>0</v>
      </c>
      <c r="Z31" s="16">
        <f t="shared" si="6"/>
        <v>0</v>
      </c>
      <c r="AA31" s="16">
        <f t="shared" si="6"/>
        <v>0</v>
      </c>
      <c r="AB31" s="16">
        <f t="shared" si="6"/>
        <v>0</v>
      </c>
      <c r="AC31" s="16">
        <f t="shared" si="6"/>
        <v>0</v>
      </c>
      <c r="AD31" s="16">
        <f t="shared" si="6"/>
        <v>0</v>
      </c>
      <c r="AE31" s="16">
        <f t="shared" si="6"/>
        <v>0</v>
      </c>
      <c r="AF31" s="16">
        <f t="shared" si="6"/>
        <v>0</v>
      </c>
      <c r="AG31" s="16">
        <f t="shared" si="6"/>
        <v>0</v>
      </c>
      <c r="AH31" s="16">
        <f t="shared" si="6"/>
        <v>0</v>
      </c>
      <c r="AI31" s="16">
        <f t="shared" si="6"/>
        <v>0</v>
      </c>
      <c r="AJ31" s="16">
        <f t="shared" si="6"/>
        <v>0</v>
      </c>
      <c r="AK31" s="16">
        <f t="shared" si="6"/>
        <v>0</v>
      </c>
      <c r="AL31" s="16">
        <f t="shared" si="6"/>
        <v>0</v>
      </c>
      <c r="AM31" s="16"/>
      <c r="AN31" s="16">
        <f>SUM(AN30:AN30)</f>
        <v>0</v>
      </c>
      <c r="AO31" s="16">
        <f>SUM(AO30:AO30)</f>
        <v>60</v>
      </c>
      <c r="AP31" s="16">
        <f>SUM(AP30:AP30)</f>
        <v>2</v>
      </c>
      <c r="AQ31" s="26"/>
    </row>
    <row r="32" spans="1:43" ht="15" customHeight="1" thickBot="1">
      <c r="A32" s="188"/>
      <c r="B32" s="227" t="s">
        <v>116</v>
      </c>
      <c r="C32" s="228"/>
      <c r="D32" s="229"/>
      <c r="E32" s="24">
        <f>E20+E23+E28+E31</f>
        <v>30</v>
      </c>
      <c r="F32" s="24">
        <f aca="true" t="shared" si="7" ref="F32:AP32">F20+F23+F28+F31</f>
        <v>20</v>
      </c>
      <c r="G32" s="24">
        <f t="shared" si="7"/>
        <v>20</v>
      </c>
      <c r="H32" s="24">
        <f t="shared" si="7"/>
        <v>30</v>
      </c>
      <c r="I32" s="24">
        <f t="shared" si="7"/>
        <v>0</v>
      </c>
      <c r="J32" s="24">
        <f t="shared" si="7"/>
        <v>0</v>
      </c>
      <c r="K32" s="24">
        <f t="shared" si="7"/>
        <v>0</v>
      </c>
      <c r="L32" s="24">
        <f t="shared" si="7"/>
        <v>0</v>
      </c>
      <c r="M32" s="24">
        <f t="shared" si="7"/>
        <v>0</v>
      </c>
      <c r="N32" s="24">
        <f t="shared" si="7"/>
        <v>0</v>
      </c>
      <c r="O32" s="24">
        <f t="shared" si="7"/>
        <v>0</v>
      </c>
      <c r="P32" s="24">
        <f t="shared" si="7"/>
        <v>0</v>
      </c>
      <c r="Q32" s="24">
        <f t="shared" si="7"/>
        <v>480</v>
      </c>
      <c r="R32" s="24">
        <f t="shared" si="7"/>
        <v>220</v>
      </c>
      <c r="S32" s="24">
        <f t="shared" si="7"/>
        <v>100</v>
      </c>
      <c r="T32" s="24">
        <f t="shared" si="7"/>
        <v>800</v>
      </c>
      <c r="U32" s="24" t="s">
        <v>50</v>
      </c>
      <c r="V32" s="24">
        <f t="shared" si="7"/>
        <v>30</v>
      </c>
      <c r="W32" s="24">
        <f t="shared" si="7"/>
        <v>0</v>
      </c>
      <c r="X32" s="24">
        <f t="shared" si="7"/>
        <v>0</v>
      </c>
      <c r="Y32" s="24">
        <f t="shared" si="7"/>
        <v>0</v>
      </c>
      <c r="Z32" s="24">
        <f t="shared" si="7"/>
        <v>0</v>
      </c>
      <c r="AA32" s="24">
        <f t="shared" si="7"/>
        <v>0</v>
      </c>
      <c r="AB32" s="24">
        <f t="shared" si="7"/>
        <v>0</v>
      </c>
      <c r="AC32" s="24">
        <f t="shared" si="7"/>
        <v>0</v>
      </c>
      <c r="AD32" s="24">
        <f t="shared" si="7"/>
        <v>0</v>
      </c>
      <c r="AE32" s="24">
        <f t="shared" si="7"/>
        <v>0</v>
      </c>
      <c r="AF32" s="24">
        <f t="shared" si="7"/>
        <v>0</v>
      </c>
      <c r="AG32" s="24">
        <f t="shared" si="7"/>
        <v>0</v>
      </c>
      <c r="AH32" s="24">
        <f t="shared" si="7"/>
        <v>0</v>
      </c>
      <c r="AI32" s="24">
        <f t="shared" si="7"/>
        <v>480</v>
      </c>
      <c r="AJ32" s="24">
        <f t="shared" si="7"/>
        <v>30</v>
      </c>
      <c r="AK32" s="24">
        <f t="shared" si="7"/>
        <v>0</v>
      </c>
      <c r="AL32" s="24">
        <f t="shared" si="7"/>
        <v>510</v>
      </c>
      <c r="AM32" s="24"/>
      <c r="AN32" s="24">
        <f t="shared" si="7"/>
        <v>20</v>
      </c>
      <c r="AO32" s="24">
        <f t="shared" si="7"/>
        <v>1310</v>
      </c>
      <c r="AP32" s="24">
        <f t="shared" si="7"/>
        <v>50</v>
      </c>
      <c r="AQ32" s="26"/>
    </row>
    <row r="33" spans="1:42" ht="12.75">
      <c r="A33" s="26"/>
      <c r="B33" s="26"/>
      <c r="C33" s="26"/>
      <c r="D33" s="190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</row>
    <row r="34" ht="12.75">
      <c r="B34" s="203" t="s">
        <v>232</v>
      </c>
    </row>
    <row r="35" spans="26:37" ht="12.75">
      <c r="Z35" s="165"/>
      <c r="AK35" s="159"/>
    </row>
    <row r="39" ht="14.25">
      <c r="O39" s="170" t="s">
        <v>73</v>
      </c>
    </row>
    <row r="40" spans="4:39" ht="12.75">
      <c r="D40" s="72" t="s">
        <v>3</v>
      </c>
      <c r="P40" t="s">
        <v>3</v>
      </c>
      <c r="AG40" s="213" t="s">
        <v>3</v>
      </c>
      <c r="AH40" s="212"/>
      <c r="AI40" s="212"/>
      <c r="AJ40" s="212"/>
      <c r="AK40" s="212"/>
      <c r="AL40" s="212"/>
      <c r="AM40" s="212"/>
    </row>
    <row r="41" spans="4:39" ht="12.75">
      <c r="D41" s="1" t="s">
        <v>7</v>
      </c>
      <c r="N41" s="72"/>
      <c r="P41" s="212" t="s">
        <v>4</v>
      </c>
      <c r="Q41" s="212"/>
      <c r="R41" s="212"/>
      <c r="S41" s="212"/>
      <c r="T41" s="212"/>
      <c r="U41" s="212"/>
      <c r="V41" s="212"/>
      <c r="AG41" s="212" t="s">
        <v>5</v>
      </c>
      <c r="AH41" s="212"/>
      <c r="AI41" s="212"/>
      <c r="AJ41" s="212"/>
      <c r="AK41" s="212"/>
      <c r="AL41" s="212"/>
      <c r="AM41" s="212"/>
    </row>
  </sheetData>
  <sheetProtection/>
  <mergeCells count="20">
    <mergeCell ref="B32:D32"/>
    <mergeCell ref="AG40:AM40"/>
    <mergeCell ref="P41:V41"/>
    <mergeCell ref="AG41:AM41"/>
    <mergeCell ref="B21:AP21"/>
    <mergeCell ref="B23:D23"/>
    <mergeCell ref="B24:AP24"/>
    <mergeCell ref="B28:D28"/>
    <mergeCell ref="B29:AP29"/>
    <mergeCell ref="B31:D31"/>
    <mergeCell ref="B18:AP18"/>
    <mergeCell ref="B20:D20"/>
    <mergeCell ref="B6:AP6"/>
    <mergeCell ref="B16:B17"/>
    <mergeCell ref="C16:C17"/>
    <mergeCell ref="D16:D17"/>
    <mergeCell ref="E16:V16"/>
    <mergeCell ref="W16:AN16"/>
    <mergeCell ref="AO16:AO17"/>
    <mergeCell ref="AP16:AP1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56" r:id="rId2"/>
  <ignoredErrors>
    <ignoredError sqref="S22 AK2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62"/>
  <sheetViews>
    <sheetView showZeros="0" zoomScaleSheetLayoutView="100" zoomScalePageLayoutView="0" workbookViewId="0" topLeftCell="A28">
      <selection activeCell="V55" sqref="V55"/>
    </sheetView>
  </sheetViews>
  <sheetFormatPr defaultColWidth="8.8515625" defaultRowHeight="12.75"/>
  <cols>
    <col min="1" max="3" width="8.8515625" style="97" customWidth="1"/>
    <col min="4" max="4" width="38.140625" style="97" bestFit="1" customWidth="1"/>
    <col min="5" max="23" width="5.140625" style="97" customWidth="1"/>
    <col min="24" max="16384" width="8.8515625" style="97" customWidth="1"/>
  </cols>
  <sheetData>
    <row r="1" ht="12.75"/>
    <row r="2" spans="5:17" ht="18.75">
      <c r="E2" s="207" t="s">
        <v>242</v>
      </c>
      <c r="Q2" s="97" t="s">
        <v>237</v>
      </c>
    </row>
    <row r="3" ht="12.75"/>
    <row r="4" ht="12.75"/>
    <row r="5" ht="12.75">
      <c r="E5" s="97" t="s">
        <v>238</v>
      </c>
    </row>
    <row r="6" ht="12.75">
      <c r="E6" s="97" t="s">
        <v>239</v>
      </c>
    </row>
    <row r="7" ht="12.75">
      <c r="E7" s="97" t="s">
        <v>240</v>
      </c>
    </row>
    <row r="8" ht="12.75">
      <c r="E8" s="97" t="s">
        <v>241</v>
      </c>
    </row>
    <row r="9" ht="13.5" thickBot="1"/>
    <row r="10" spans="3:23" ht="218.25" thickBot="1">
      <c r="C10" s="117" t="s">
        <v>206</v>
      </c>
      <c r="D10" s="118" t="s">
        <v>207</v>
      </c>
      <c r="E10" s="126" t="s">
        <v>11</v>
      </c>
      <c r="F10" s="127" t="s">
        <v>12</v>
      </c>
      <c r="G10" s="127" t="s">
        <v>74</v>
      </c>
      <c r="H10" s="127" t="s">
        <v>14</v>
      </c>
      <c r="I10" s="127" t="s">
        <v>15</v>
      </c>
      <c r="J10" s="127" t="s">
        <v>16</v>
      </c>
      <c r="K10" s="127" t="s">
        <v>17</v>
      </c>
      <c r="L10" s="127" t="s">
        <v>18</v>
      </c>
      <c r="M10" s="127" t="s">
        <v>19</v>
      </c>
      <c r="N10" s="127" t="s">
        <v>20</v>
      </c>
      <c r="O10" s="127" t="s">
        <v>86</v>
      </c>
      <c r="P10" s="127" t="s">
        <v>23</v>
      </c>
      <c r="Q10" s="127" t="s">
        <v>21</v>
      </c>
      <c r="R10" s="127" t="s">
        <v>0</v>
      </c>
      <c r="S10" s="128" t="s">
        <v>22</v>
      </c>
      <c r="T10" s="128" t="s">
        <v>8</v>
      </c>
      <c r="U10" s="127" t="s">
        <v>208</v>
      </c>
      <c r="V10" s="129" t="s">
        <v>213</v>
      </c>
      <c r="W10" s="129" t="s">
        <v>214</v>
      </c>
    </row>
    <row r="11" spans="3:23" ht="19.5" thickBot="1">
      <c r="C11" s="131" t="s">
        <v>210</v>
      </c>
      <c r="D11" s="132"/>
      <c r="E11" s="123">
        <f>E60</f>
        <v>1695</v>
      </c>
      <c r="F11" s="123">
        <f aca="true" t="shared" si="0" ref="F11:V11">F60</f>
        <v>435</v>
      </c>
      <c r="G11" s="123">
        <f t="shared" si="0"/>
        <v>957</v>
      </c>
      <c r="H11" s="123">
        <f t="shared" si="0"/>
        <v>433</v>
      </c>
      <c r="I11" s="123">
        <f t="shared" si="0"/>
        <v>35</v>
      </c>
      <c r="J11" s="123">
        <f t="shared" si="0"/>
        <v>30</v>
      </c>
      <c r="K11" s="123">
        <f t="shared" si="0"/>
        <v>390</v>
      </c>
      <c r="L11" s="123">
        <f t="shared" si="0"/>
        <v>0</v>
      </c>
      <c r="M11" s="123">
        <f t="shared" si="0"/>
        <v>0</v>
      </c>
      <c r="N11" s="123">
        <f t="shared" si="0"/>
        <v>120</v>
      </c>
      <c r="O11" s="123">
        <f t="shared" si="0"/>
        <v>0</v>
      </c>
      <c r="P11" s="123">
        <f t="shared" si="0"/>
        <v>120</v>
      </c>
      <c r="Q11" s="123">
        <f t="shared" si="0"/>
        <v>1460</v>
      </c>
      <c r="R11" s="123">
        <f t="shared" si="0"/>
        <v>2755</v>
      </c>
      <c r="S11" s="123">
        <f>S60</f>
        <v>4215</v>
      </c>
      <c r="T11" s="123">
        <f t="shared" si="0"/>
        <v>8430</v>
      </c>
      <c r="U11" s="123">
        <f t="shared" si="0"/>
        <v>25</v>
      </c>
      <c r="V11" s="136">
        <f t="shared" si="0"/>
        <v>300</v>
      </c>
      <c r="W11" s="155"/>
    </row>
    <row r="12" spans="3:23" ht="19.5" thickBot="1">
      <c r="C12" s="131" t="s">
        <v>211</v>
      </c>
      <c r="D12" s="132"/>
      <c r="E12" s="135">
        <f>E11/$T$11*100</f>
        <v>20.106761565836297</v>
      </c>
      <c r="F12" s="135">
        <f aca="true" t="shared" si="1" ref="F12:T12">F11/$T$11*100</f>
        <v>5.160142348754448</v>
      </c>
      <c r="G12" s="135">
        <f t="shared" si="1"/>
        <v>11.352313167259787</v>
      </c>
      <c r="H12" s="135">
        <f t="shared" si="1"/>
        <v>5.136417556346382</v>
      </c>
      <c r="I12" s="135">
        <f t="shared" si="1"/>
        <v>0.41518386714116245</v>
      </c>
      <c r="J12" s="135">
        <f t="shared" si="1"/>
        <v>0.3558718861209964</v>
      </c>
      <c r="K12" s="135">
        <f t="shared" si="1"/>
        <v>4.6263345195729535</v>
      </c>
      <c r="L12" s="135">
        <f t="shared" si="1"/>
        <v>0</v>
      </c>
      <c r="M12" s="135">
        <f t="shared" si="1"/>
        <v>0</v>
      </c>
      <c r="N12" s="135">
        <f t="shared" si="1"/>
        <v>1.4234875444839856</v>
      </c>
      <c r="O12" s="135">
        <f t="shared" si="1"/>
        <v>0</v>
      </c>
      <c r="P12" s="135">
        <f t="shared" si="1"/>
        <v>1.4234875444839856</v>
      </c>
      <c r="Q12" s="135">
        <f t="shared" si="1"/>
        <v>17.319098457888494</v>
      </c>
      <c r="R12" s="135">
        <f t="shared" si="1"/>
        <v>32.680901542111506</v>
      </c>
      <c r="S12" s="135">
        <f t="shared" si="1"/>
        <v>50</v>
      </c>
      <c r="T12" s="133">
        <f t="shared" si="1"/>
        <v>100</v>
      </c>
      <c r="U12" s="133"/>
      <c r="V12" s="137"/>
      <c r="W12" s="154"/>
    </row>
    <row r="13" spans="3:23" ht="12.75">
      <c r="C13" s="243">
        <v>1</v>
      </c>
      <c r="D13" s="98" t="s">
        <v>125</v>
      </c>
      <c r="E13" s="99">
        <f>'1 rok'!E29+'1 rok'!W29</f>
        <v>125</v>
      </c>
      <c r="F13" s="100">
        <f>'1 rok'!F29+'1 rok'!X29</f>
        <v>40</v>
      </c>
      <c r="G13" s="100">
        <f>'1 rok'!G29+'1 rok'!Y29</f>
        <v>80</v>
      </c>
      <c r="H13" s="100">
        <f>'1 rok'!H29+'1 rok'!Z29</f>
        <v>0</v>
      </c>
      <c r="I13" s="100">
        <f>'1 rok'!I29+'1 rok'!AA29</f>
        <v>35</v>
      </c>
      <c r="J13" s="100">
        <f>'1 rok'!J29+'1 rok'!AB29</f>
        <v>0</v>
      </c>
      <c r="K13" s="100">
        <f>'1 rok'!K29+'1 rok'!AC29</f>
        <v>0</v>
      </c>
      <c r="L13" s="100">
        <f>'1 rok'!L29+'1 rok'!AD29</f>
        <v>0</v>
      </c>
      <c r="M13" s="100">
        <f>'1 rok'!M29+'1 rok'!AE29</f>
        <v>0</v>
      </c>
      <c r="N13" s="100">
        <f>'1 rok'!N29+'1 rok'!AF29</f>
        <v>0</v>
      </c>
      <c r="O13" s="100">
        <f>'1 rok'!O29+'1 rok'!AG29</f>
        <v>0</v>
      </c>
      <c r="P13" s="100">
        <f>'1 rok'!P29+'1 rok'!AH29</f>
        <v>0</v>
      </c>
      <c r="Q13" s="100">
        <f>'1 rok'!Q29+'1 rok'!AI29</f>
        <v>0</v>
      </c>
      <c r="R13" s="100">
        <f>'1 rok'!R29+'1 rok'!AJ29</f>
        <v>120</v>
      </c>
      <c r="S13" s="100">
        <f>'1 rok'!S29+'1 rok'!AK29</f>
        <v>280</v>
      </c>
      <c r="T13" s="100">
        <f>'1 rok'!T29+'1 rok'!AL29</f>
        <v>400</v>
      </c>
      <c r="U13" s="100">
        <v>3</v>
      </c>
      <c r="V13" s="138">
        <f>'1 rok'!V29+'1 rok'!AN29</f>
        <v>14</v>
      </c>
      <c r="W13" s="152">
        <f>V13/$V$11*100</f>
        <v>4.666666666666667</v>
      </c>
    </row>
    <row r="14" spans="3:23" ht="12.75">
      <c r="C14" s="244"/>
      <c r="D14" s="101" t="s">
        <v>126</v>
      </c>
      <c r="E14" s="102">
        <f>'1 rok'!E47+'1 rok'!W47</f>
        <v>165</v>
      </c>
      <c r="F14" s="103">
        <f>'1 rok'!F47+'1 rok'!X47</f>
        <v>26</v>
      </c>
      <c r="G14" s="103">
        <f>'1 rok'!G47+'1 rok'!Y47</f>
        <v>27</v>
      </c>
      <c r="H14" s="103">
        <f>'1 rok'!H47+'1 rok'!Z47</f>
        <v>0</v>
      </c>
      <c r="I14" s="103">
        <f>'1 rok'!I47+'1 rok'!AA47</f>
        <v>0</v>
      </c>
      <c r="J14" s="103">
        <f>'1 rok'!J47+'1 rok'!AB47</f>
        <v>0</v>
      </c>
      <c r="K14" s="103">
        <f>'1 rok'!K47+'1 rok'!AC47</f>
        <v>0</v>
      </c>
      <c r="L14" s="103">
        <f>'1 rok'!L47+'1 rok'!AD47</f>
        <v>0</v>
      </c>
      <c r="M14" s="103">
        <f>'1 rok'!M47+'1 rok'!AE47</f>
        <v>0</v>
      </c>
      <c r="N14" s="103">
        <f>'1 rok'!N47+'1 rok'!AF47</f>
        <v>60</v>
      </c>
      <c r="O14" s="103">
        <f>'1 rok'!O47+'1 rok'!AG47</f>
        <v>0</v>
      </c>
      <c r="P14" s="103">
        <f>'1 rok'!P47+'1 rok'!AH47</f>
        <v>15</v>
      </c>
      <c r="Q14" s="103">
        <f>'1 rok'!Q47+'1 rok'!AI47</f>
        <v>0</v>
      </c>
      <c r="R14" s="103">
        <f>'1 rok'!R47+'1 rok'!AJ47</f>
        <v>217</v>
      </c>
      <c r="S14" s="103">
        <f>'1 rok'!S47+'1 rok'!AK47</f>
        <v>293</v>
      </c>
      <c r="T14" s="103">
        <f>'1 rok'!T47+'1 rok'!AL47</f>
        <v>510</v>
      </c>
      <c r="U14" s="103"/>
      <c r="V14" s="139">
        <f>'1 rok'!V47+'1 rok'!AN47</f>
        <v>19</v>
      </c>
      <c r="W14" s="150">
        <f aca="true" t="shared" si="2" ref="W14:W59">V14/$V$11*100</f>
        <v>6.333333333333334</v>
      </c>
    </row>
    <row r="15" spans="3:23" ht="12.75">
      <c r="C15" s="244"/>
      <c r="D15" s="101" t="s">
        <v>127</v>
      </c>
      <c r="E15" s="102">
        <f>'1 rok'!E62+'1 rok'!W62</f>
        <v>89</v>
      </c>
      <c r="F15" s="103">
        <f>'1 rok'!F62+'1 rok'!X62</f>
        <v>20</v>
      </c>
      <c r="G15" s="103">
        <f>'1 rok'!G62+'1 rok'!Y62</f>
        <v>105</v>
      </c>
      <c r="H15" s="103">
        <f>'1 rok'!H62+'1 rok'!Z62</f>
        <v>74</v>
      </c>
      <c r="I15" s="103">
        <f>'1 rok'!I62+'1 rok'!AA62</f>
        <v>0</v>
      </c>
      <c r="J15" s="103">
        <f>'1 rok'!J62+'1 rok'!AB62</f>
        <v>0</v>
      </c>
      <c r="K15" s="103">
        <f>'1 rok'!K62+'1 rok'!AC62</f>
        <v>0</v>
      </c>
      <c r="L15" s="103">
        <f>'1 rok'!L62+'1 rok'!AD62</f>
        <v>0</v>
      </c>
      <c r="M15" s="103">
        <f>'1 rok'!M62+'1 rok'!AE62</f>
        <v>0</v>
      </c>
      <c r="N15" s="103">
        <f>'1 rok'!N62+'1 rok'!AF62</f>
        <v>0</v>
      </c>
      <c r="O15" s="103">
        <f>'1 rok'!O62+'1 rok'!AG62</f>
        <v>0</v>
      </c>
      <c r="P15" s="103">
        <f>'1 rok'!P62+'1 rok'!AH62</f>
        <v>60</v>
      </c>
      <c r="Q15" s="103">
        <f>'1 rok'!Q62+'1 rok'!AI62</f>
        <v>0</v>
      </c>
      <c r="R15" s="103">
        <f>'1 rok'!R62+'1 rok'!AJ62</f>
        <v>142</v>
      </c>
      <c r="S15" s="103">
        <f>'1 rok'!S62+'1 rok'!AK62</f>
        <v>348</v>
      </c>
      <c r="T15" s="103">
        <f>'1 rok'!T62+'1 rok'!AL62</f>
        <v>490</v>
      </c>
      <c r="U15" s="103">
        <v>2</v>
      </c>
      <c r="V15" s="139">
        <f>'1 rok'!V62+'1 rok'!AN62</f>
        <v>18</v>
      </c>
      <c r="W15" s="150">
        <f t="shared" si="2"/>
        <v>6</v>
      </c>
    </row>
    <row r="16" spans="3:23" ht="12.75">
      <c r="C16" s="244"/>
      <c r="D16" s="101" t="s">
        <v>128</v>
      </c>
      <c r="E16" s="102">
        <f>'1 rok'!E67+'1 rok'!W67</f>
        <v>50</v>
      </c>
      <c r="F16" s="103">
        <f>'1 rok'!F67+'1 rok'!X67</f>
        <v>0</v>
      </c>
      <c r="G16" s="103">
        <f>'1 rok'!G67+'1 rok'!Y67</f>
        <v>70</v>
      </c>
      <c r="H16" s="103">
        <f>'1 rok'!H67+'1 rok'!Z67</f>
        <v>0</v>
      </c>
      <c r="I16" s="103">
        <f>'1 rok'!I67+'1 rok'!AA67</f>
        <v>0</v>
      </c>
      <c r="J16" s="103">
        <f>'1 rok'!J67+'1 rok'!AB67</f>
        <v>0</v>
      </c>
      <c r="K16" s="103">
        <f>'1 rok'!K67+'1 rok'!AC67</f>
        <v>0</v>
      </c>
      <c r="L16" s="103">
        <f>'1 rok'!L67+'1 rok'!AD67</f>
        <v>0</v>
      </c>
      <c r="M16" s="103">
        <f>'1 rok'!M67+'1 rok'!AE67</f>
        <v>0</v>
      </c>
      <c r="N16" s="103">
        <f>'1 rok'!N67+'1 rok'!AF67</f>
        <v>0</v>
      </c>
      <c r="O16" s="103">
        <f>'1 rok'!O67+'1 rok'!AG67</f>
        <v>0</v>
      </c>
      <c r="P16" s="103">
        <f>'1 rok'!P67+'1 rok'!AH67</f>
        <v>0</v>
      </c>
      <c r="Q16" s="103">
        <f>'1 rok'!Q67+'1 rok'!AI67</f>
        <v>0</v>
      </c>
      <c r="R16" s="103">
        <f>'1 rok'!R67+'1 rok'!AJ67</f>
        <v>60</v>
      </c>
      <c r="S16" s="103">
        <f>'1 rok'!S67+'1 rok'!AK67</f>
        <v>120</v>
      </c>
      <c r="T16" s="103">
        <f>'1 rok'!T67+'1 rok'!AL67</f>
        <v>180</v>
      </c>
      <c r="U16" s="103"/>
      <c r="V16" s="139">
        <f>'1 rok'!V67+'1 rok'!AN67</f>
        <v>6</v>
      </c>
      <c r="W16" s="150">
        <f t="shared" si="2"/>
        <v>2</v>
      </c>
    </row>
    <row r="17" spans="3:23" ht="12.75">
      <c r="C17" s="244"/>
      <c r="D17" s="101" t="s">
        <v>113</v>
      </c>
      <c r="E17" s="102">
        <f>'1 rok'!E70+'1 rok'!W70</f>
        <v>0</v>
      </c>
      <c r="F17" s="103">
        <f>'1 rok'!F70+'1 rok'!X70</f>
        <v>0</v>
      </c>
      <c r="G17" s="103">
        <f>'1 rok'!G70+'1 rok'!Y70</f>
        <v>0</v>
      </c>
      <c r="H17" s="103">
        <f>'1 rok'!H70+'1 rok'!Z70</f>
        <v>0</v>
      </c>
      <c r="I17" s="103">
        <f>'1 rok'!I70+'1 rok'!AA70</f>
        <v>0</v>
      </c>
      <c r="J17" s="103">
        <f>'1 rok'!J70+'1 rok'!AB70</f>
        <v>0</v>
      </c>
      <c r="K17" s="103">
        <f>'1 rok'!K70+'1 rok'!AC70</f>
        <v>0</v>
      </c>
      <c r="L17" s="103">
        <f>'1 rok'!L70+'1 rok'!AD70</f>
        <v>0</v>
      </c>
      <c r="M17" s="103">
        <f>'1 rok'!M70+'1 rok'!AE70</f>
        <v>0</v>
      </c>
      <c r="N17" s="103">
        <f>'1 rok'!N70+'1 rok'!AF70</f>
        <v>0</v>
      </c>
      <c r="O17" s="103">
        <f>'1 rok'!O70+'1 rok'!AG70</f>
        <v>0</v>
      </c>
      <c r="P17" s="103">
        <f>'1 rok'!P70+'1 rok'!AH70</f>
        <v>0</v>
      </c>
      <c r="Q17" s="103">
        <f>'1 rok'!Q70+'1 rok'!AI70</f>
        <v>50</v>
      </c>
      <c r="R17" s="103">
        <f>'1 rok'!R70+'1 rok'!AJ70</f>
        <v>0</v>
      </c>
      <c r="S17" s="103">
        <f>'1 rok'!S70+'1 rok'!AK70</f>
        <v>0</v>
      </c>
      <c r="T17" s="103">
        <f>'1 rok'!T70+'1 rok'!AL70</f>
        <v>50</v>
      </c>
      <c r="U17" s="103"/>
      <c r="V17" s="139">
        <f>'1 rok'!V70+'1 rok'!AN70</f>
        <v>2</v>
      </c>
      <c r="W17" s="150">
        <f t="shared" si="2"/>
        <v>0.6666666666666667</v>
      </c>
    </row>
    <row r="18" spans="3:23" ht="12.75">
      <c r="C18" s="244"/>
      <c r="D18" s="101" t="s">
        <v>200</v>
      </c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40"/>
      <c r="W18" s="150">
        <f t="shared" si="2"/>
        <v>0</v>
      </c>
    </row>
    <row r="19" spans="3:23" ht="13.5" thickBot="1">
      <c r="C19" s="244"/>
      <c r="D19" s="106" t="s">
        <v>114</v>
      </c>
      <c r="E19" s="107">
        <f>'1 rok'!E75+'1 rok'!W75</f>
        <v>30</v>
      </c>
      <c r="F19" s="108">
        <f>'1 rok'!F75+'1 rok'!X75</f>
        <v>0</v>
      </c>
      <c r="G19" s="108">
        <f>'1 rok'!G75+'1 rok'!Y75</f>
        <v>0</v>
      </c>
      <c r="H19" s="108">
        <f>'1 rok'!H75+'1 rok'!Z75</f>
        <v>0</v>
      </c>
      <c r="I19" s="108">
        <f>'1 rok'!I75+'1 rok'!AA75</f>
        <v>0</v>
      </c>
      <c r="J19" s="108">
        <f>'1 rok'!J75+'1 rok'!AB75</f>
        <v>30</v>
      </c>
      <c r="K19" s="108">
        <f>'1 rok'!K75+'1 rok'!AC75</f>
        <v>0</v>
      </c>
      <c r="L19" s="108">
        <f>'1 rok'!L75+'1 rok'!AD75</f>
        <v>0</v>
      </c>
      <c r="M19" s="108">
        <f>'1 rok'!M75+'1 rok'!AE75</f>
        <v>0</v>
      </c>
      <c r="N19" s="108">
        <f>'1 rok'!N75+'1 rok'!AF75</f>
        <v>0</v>
      </c>
      <c r="O19" s="108">
        <f>'1 rok'!O75+'1 rok'!AG75</f>
        <v>0</v>
      </c>
      <c r="P19" s="108">
        <f>'1 rok'!P75+'1 rok'!AH75</f>
        <v>0</v>
      </c>
      <c r="Q19" s="108">
        <f>'1 rok'!Q75+'1 rok'!AI75</f>
        <v>0</v>
      </c>
      <c r="R19" s="108">
        <f>'1 rok'!R75+'1 rok'!AJ75</f>
        <v>35</v>
      </c>
      <c r="S19" s="108">
        <f>'1 rok'!S75+'1 rok'!AK75</f>
        <v>60</v>
      </c>
      <c r="T19" s="108">
        <f>'1 rok'!T75+'1 rok'!AL75</f>
        <v>95</v>
      </c>
      <c r="U19" s="108"/>
      <c r="V19" s="141">
        <f>'1 rok'!V75+'1 rok'!AN75</f>
        <v>3</v>
      </c>
      <c r="W19" s="151">
        <f t="shared" si="2"/>
        <v>1</v>
      </c>
    </row>
    <row r="20" spans="3:23" ht="13.5" thickBot="1">
      <c r="C20" s="245"/>
      <c r="D20" s="109" t="s">
        <v>116</v>
      </c>
      <c r="E20" s="110">
        <f>SUM(E13:E19)</f>
        <v>459</v>
      </c>
      <c r="F20" s="111">
        <f aca="true" t="shared" si="3" ref="F20:V20">SUM(F13:F19)</f>
        <v>86</v>
      </c>
      <c r="G20" s="111">
        <f t="shared" si="3"/>
        <v>282</v>
      </c>
      <c r="H20" s="111">
        <f t="shared" si="3"/>
        <v>74</v>
      </c>
      <c r="I20" s="111">
        <f t="shared" si="3"/>
        <v>35</v>
      </c>
      <c r="J20" s="111">
        <f t="shared" si="3"/>
        <v>30</v>
      </c>
      <c r="K20" s="111">
        <f t="shared" si="3"/>
        <v>0</v>
      </c>
      <c r="L20" s="111">
        <f t="shared" si="3"/>
        <v>0</v>
      </c>
      <c r="M20" s="111">
        <f t="shared" si="3"/>
        <v>0</v>
      </c>
      <c r="N20" s="111">
        <f t="shared" si="3"/>
        <v>60</v>
      </c>
      <c r="O20" s="111">
        <f t="shared" si="3"/>
        <v>0</v>
      </c>
      <c r="P20" s="111">
        <f t="shared" si="3"/>
        <v>75</v>
      </c>
      <c r="Q20" s="111">
        <f t="shared" si="3"/>
        <v>50</v>
      </c>
      <c r="R20" s="111">
        <f t="shared" si="3"/>
        <v>574</v>
      </c>
      <c r="S20" s="111">
        <f t="shared" si="3"/>
        <v>1101</v>
      </c>
      <c r="T20" s="111">
        <f t="shared" si="3"/>
        <v>1725</v>
      </c>
      <c r="U20" s="111">
        <f t="shared" si="3"/>
        <v>5</v>
      </c>
      <c r="V20" s="142">
        <f t="shared" si="3"/>
        <v>62</v>
      </c>
      <c r="W20" s="156">
        <f t="shared" si="2"/>
        <v>20.666666666666668</v>
      </c>
    </row>
    <row r="21" spans="3:23" ht="12.75">
      <c r="C21" s="243">
        <v>2</v>
      </c>
      <c r="D21" s="112" t="s">
        <v>125</v>
      </c>
      <c r="E21" s="113">
        <f>'2 rok'!E24+'2 rok'!W24</f>
        <v>59</v>
      </c>
      <c r="F21" s="113">
        <f>'2 rok'!F24+'2 rok'!X24</f>
        <v>25</v>
      </c>
      <c r="G21" s="113">
        <f>'2 rok'!G24+'2 rok'!Y24</f>
        <v>6</v>
      </c>
      <c r="H21" s="113">
        <f>'2 rok'!H24+'2 rok'!Z24</f>
        <v>40</v>
      </c>
      <c r="I21" s="113">
        <f>'2 rok'!I24+'2 rok'!AA24</f>
        <v>0</v>
      </c>
      <c r="J21" s="113">
        <f>'2 rok'!J24+'2 rok'!AB24</f>
        <v>0</v>
      </c>
      <c r="K21" s="113">
        <f>'2 rok'!K24+'2 rok'!AC24</f>
        <v>0</v>
      </c>
      <c r="L21" s="113">
        <f>'2 rok'!L24+'2 rok'!AD24</f>
        <v>0</v>
      </c>
      <c r="M21" s="113">
        <f>'2 rok'!M24+'2 rok'!AE24</f>
        <v>0</v>
      </c>
      <c r="N21" s="113">
        <f>'2 rok'!N24+'2 rok'!AF24</f>
        <v>0</v>
      </c>
      <c r="O21" s="113">
        <f>'2 rok'!O24+'2 rok'!AG24</f>
        <v>0</v>
      </c>
      <c r="P21" s="113">
        <f>'2 rok'!P24+'2 rok'!AH24</f>
        <v>0</v>
      </c>
      <c r="Q21" s="113">
        <f>'2 rok'!Q24+'2 rok'!AI24</f>
        <v>0</v>
      </c>
      <c r="R21" s="113">
        <f>'2 rok'!R24+'2 rok'!AJ24</f>
        <v>90</v>
      </c>
      <c r="S21" s="113">
        <f>'2 rok'!S24+'2 rok'!AK24</f>
        <v>130</v>
      </c>
      <c r="T21" s="113">
        <f>'2 rok'!T24+'2 rok'!AL24</f>
        <v>220</v>
      </c>
      <c r="U21" s="113">
        <v>2</v>
      </c>
      <c r="V21" s="143">
        <f>'2 rok'!V24+'2 rok'!AN24</f>
        <v>8</v>
      </c>
      <c r="W21" s="152">
        <f t="shared" si="2"/>
        <v>2.666666666666667</v>
      </c>
    </row>
    <row r="22" spans="3:23" ht="12.75">
      <c r="C22" s="244"/>
      <c r="D22" s="101" t="s">
        <v>126</v>
      </c>
      <c r="E22" s="102">
        <f>'2 rok'!E29+'2 rok'!W29</f>
        <v>0</v>
      </c>
      <c r="F22" s="102">
        <f>'2 rok'!F29+'2 rok'!X29</f>
        <v>0</v>
      </c>
      <c r="G22" s="102">
        <f>'2 rok'!G29+'2 rok'!Y29</f>
        <v>0</v>
      </c>
      <c r="H22" s="102">
        <f>'2 rok'!H29+'2 rok'!Z29</f>
        <v>0</v>
      </c>
      <c r="I22" s="102">
        <f>'2 rok'!I29+'2 rok'!AA29</f>
        <v>0</v>
      </c>
      <c r="J22" s="102">
        <f>'2 rok'!J29+'2 rok'!AB29</f>
        <v>0</v>
      </c>
      <c r="K22" s="102">
        <f>'2 rok'!K29+'2 rok'!AC29</f>
        <v>0</v>
      </c>
      <c r="L22" s="102">
        <f>'2 rok'!L29+'2 rok'!AD29</f>
        <v>0</v>
      </c>
      <c r="M22" s="102">
        <f>'2 rok'!M29+'2 rok'!AE29</f>
        <v>0</v>
      </c>
      <c r="N22" s="102">
        <f>'2 rok'!N29+'2 rok'!AF29</f>
        <v>30</v>
      </c>
      <c r="O22" s="102">
        <f>'2 rok'!O29+'2 rok'!AG29</f>
        <v>0</v>
      </c>
      <c r="P22" s="102">
        <f>'2 rok'!P29+'2 rok'!AH29</f>
        <v>15</v>
      </c>
      <c r="Q22" s="102">
        <f>'2 rok'!Q29+'2 rok'!AI29</f>
        <v>0</v>
      </c>
      <c r="R22" s="102">
        <f>'2 rok'!R29+'2 rok'!AJ29</f>
        <v>30</v>
      </c>
      <c r="S22" s="102">
        <f>'2 rok'!S29+'2 rok'!AK29</f>
        <v>45</v>
      </c>
      <c r="T22" s="102">
        <f>'2 rok'!T29+'2 rok'!AL29</f>
        <v>75</v>
      </c>
      <c r="U22" s="102"/>
      <c r="V22" s="144">
        <f>'2 rok'!V29+'2 rok'!AN29</f>
        <v>2</v>
      </c>
      <c r="W22" s="150">
        <f t="shared" si="2"/>
        <v>0.6666666666666667</v>
      </c>
    </row>
    <row r="23" spans="3:23" ht="12.75">
      <c r="C23" s="244"/>
      <c r="D23" s="101" t="s">
        <v>127</v>
      </c>
      <c r="E23" s="102">
        <f>'2 rok'!E37+'2 rok'!W37</f>
        <v>40</v>
      </c>
      <c r="F23" s="102">
        <f>'2 rok'!F37+'2 rok'!X37</f>
        <v>0</v>
      </c>
      <c r="G23" s="102">
        <f>'2 rok'!G37+'2 rok'!Y37</f>
        <v>10</v>
      </c>
      <c r="H23" s="102">
        <f>'2 rok'!H37+'2 rok'!Z37</f>
        <v>119</v>
      </c>
      <c r="I23" s="102">
        <f>'2 rok'!I37+'2 rok'!AA37</f>
        <v>0</v>
      </c>
      <c r="J23" s="102">
        <f>'2 rok'!J37+'2 rok'!AB37</f>
        <v>0</v>
      </c>
      <c r="K23" s="102">
        <f>'2 rok'!K37+'2 rok'!AC37</f>
        <v>40</v>
      </c>
      <c r="L23" s="102">
        <f>'2 rok'!L37+'2 rok'!AD37</f>
        <v>0</v>
      </c>
      <c r="M23" s="102">
        <f>'2 rok'!M37+'2 rok'!AE37</f>
        <v>0</v>
      </c>
      <c r="N23" s="102">
        <f>'2 rok'!N37+'2 rok'!AF37</f>
        <v>0</v>
      </c>
      <c r="O23" s="102">
        <f>'2 rok'!O37+'2 rok'!AG37</f>
        <v>0</v>
      </c>
      <c r="P23" s="102">
        <f>'2 rok'!P37+'2 rok'!AH37</f>
        <v>0</v>
      </c>
      <c r="Q23" s="102">
        <f>'2 rok'!Q37+'2 rok'!AI37</f>
        <v>0</v>
      </c>
      <c r="R23" s="102">
        <f>'2 rok'!R37+'2 rok'!AJ37</f>
        <v>91</v>
      </c>
      <c r="S23" s="102">
        <f>'2 rok'!S37+'2 rok'!AK37</f>
        <v>209</v>
      </c>
      <c r="T23" s="102">
        <f>'2 rok'!T37+'2 rok'!AL37</f>
        <v>300</v>
      </c>
      <c r="U23" s="102">
        <v>4</v>
      </c>
      <c r="V23" s="144">
        <f>'2 rok'!V37+'2 rok'!AN37</f>
        <v>10</v>
      </c>
      <c r="W23" s="150">
        <f t="shared" si="2"/>
        <v>3.3333333333333335</v>
      </c>
    </row>
    <row r="24" spans="3:23" ht="12.75">
      <c r="C24" s="244"/>
      <c r="D24" s="101" t="s">
        <v>128</v>
      </c>
      <c r="E24" s="102">
        <f>'2 rok'!E67+'2 rok'!W67</f>
        <v>381</v>
      </c>
      <c r="F24" s="102">
        <f>'2 rok'!F67+'2 rok'!X67</f>
        <v>145</v>
      </c>
      <c r="G24" s="102">
        <f>'2 rok'!G67+'2 rok'!Y67</f>
        <v>65</v>
      </c>
      <c r="H24" s="102">
        <f>'2 rok'!H67+'2 rok'!Z67</f>
        <v>15</v>
      </c>
      <c r="I24" s="102">
        <f>'2 rok'!I67+'2 rok'!AA67</f>
        <v>0</v>
      </c>
      <c r="J24" s="102">
        <f>'2 rok'!J67+'2 rok'!AB67</f>
        <v>0</v>
      </c>
      <c r="K24" s="102">
        <f>'2 rok'!K67+'2 rok'!AC67</f>
        <v>125</v>
      </c>
      <c r="L24" s="102">
        <f>'2 rok'!L67+'2 rok'!AD67</f>
        <v>0</v>
      </c>
      <c r="M24" s="102">
        <f>'2 rok'!M67+'2 rok'!AE67</f>
        <v>0</v>
      </c>
      <c r="N24" s="102">
        <f>'2 rok'!N67+'2 rok'!AF67</f>
        <v>0</v>
      </c>
      <c r="O24" s="102">
        <f>'2 rok'!O67+'2 rok'!AG67</f>
        <v>0</v>
      </c>
      <c r="P24" s="102">
        <f>'2 rok'!P67+'2 rok'!AH67</f>
        <v>0</v>
      </c>
      <c r="Q24" s="102">
        <f>'2 rok'!Q67+'2 rok'!AI67</f>
        <v>0</v>
      </c>
      <c r="R24" s="102">
        <f>'2 rok'!R67+'2 rok'!AJ67</f>
        <v>409</v>
      </c>
      <c r="S24" s="102">
        <f>'2 rok'!S67+'2 rok'!AK67</f>
        <v>731</v>
      </c>
      <c r="T24" s="102">
        <f>'2 rok'!T67+'2 rok'!AL67</f>
        <v>1140</v>
      </c>
      <c r="U24" s="102">
        <v>1</v>
      </c>
      <c r="V24" s="144">
        <f>'2 rok'!V67+'2 rok'!AN67</f>
        <v>38</v>
      </c>
      <c r="W24" s="150">
        <f t="shared" si="2"/>
        <v>12.666666666666668</v>
      </c>
    </row>
    <row r="25" spans="3:23" ht="12.75">
      <c r="C25" s="244"/>
      <c r="D25" s="101" t="s">
        <v>113</v>
      </c>
      <c r="E25" s="102">
        <f>'2 rok'!E70+'2 rok'!W70</f>
        <v>0</v>
      </c>
      <c r="F25" s="102">
        <f>'2 rok'!F70+'2 rok'!X70</f>
        <v>0</v>
      </c>
      <c r="G25" s="102">
        <f>'2 rok'!G70+'2 rok'!Y70</f>
        <v>0</v>
      </c>
      <c r="H25" s="102">
        <f>'2 rok'!H70+'2 rok'!Z70</f>
        <v>0</v>
      </c>
      <c r="I25" s="102">
        <f>'2 rok'!I70+'2 rok'!AA70</f>
        <v>0</v>
      </c>
      <c r="J25" s="102">
        <f>'2 rok'!J70+'2 rok'!AB70</f>
        <v>0</v>
      </c>
      <c r="K25" s="102">
        <f>'2 rok'!K70+'2 rok'!AC70</f>
        <v>0</v>
      </c>
      <c r="L25" s="102">
        <f>'2 rok'!L70+'2 rok'!AD70</f>
        <v>0</v>
      </c>
      <c r="M25" s="102">
        <f>'2 rok'!M70+'2 rok'!AE70</f>
        <v>0</v>
      </c>
      <c r="N25" s="102">
        <f>'2 rok'!N70+'2 rok'!AF70</f>
        <v>0</v>
      </c>
      <c r="O25" s="102">
        <f>'2 rok'!O70+'2 rok'!AG70</f>
        <v>0</v>
      </c>
      <c r="P25" s="102">
        <f>'2 rok'!P70+'2 rok'!AH70</f>
        <v>0</v>
      </c>
      <c r="Q25" s="102">
        <f>'2 rok'!Q70+'2 rok'!AI70</f>
        <v>150</v>
      </c>
      <c r="R25" s="102">
        <f>'2 rok'!R70+'2 rok'!AJ70</f>
        <v>0</v>
      </c>
      <c r="S25" s="102">
        <f>'2 rok'!S70+'2 rok'!AK70</f>
        <v>0</v>
      </c>
      <c r="T25" s="102">
        <f>'2 rok'!T70+'2 rok'!AL70</f>
        <v>150</v>
      </c>
      <c r="U25" s="102"/>
      <c r="V25" s="144">
        <f>'2 rok'!V70+'2 rok'!AN70</f>
        <v>6</v>
      </c>
      <c r="W25" s="150">
        <f t="shared" si="2"/>
        <v>2</v>
      </c>
    </row>
    <row r="26" spans="3:23" ht="12.75">
      <c r="C26" s="244"/>
      <c r="D26" s="101" t="s">
        <v>200</v>
      </c>
      <c r="E26" s="104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40"/>
      <c r="W26" s="150">
        <f t="shared" si="2"/>
        <v>0</v>
      </c>
    </row>
    <row r="27" spans="3:23" ht="13.5" thickBot="1">
      <c r="C27" s="244"/>
      <c r="D27" s="106" t="s">
        <v>114</v>
      </c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41"/>
      <c r="W27" s="151">
        <f t="shared" si="2"/>
        <v>0</v>
      </c>
    </row>
    <row r="28" spans="3:23" ht="13.5" thickBot="1">
      <c r="C28" s="245"/>
      <c r="D28" s="109" t="s">
        <v>116</v>
      </c>
      <c r="E28" s="110">
        <f>SUM(E21:E27)</f>
        <v>480</v>
      </c>
      <c r="F28" s="111">
        <f>SUM(F21:F27)</f>
        <v>170</v>
      </c>
      <c r="G28" s="111">
        <f>SUM(G21:G27)</f>
        <v>81</v>
      </c>
      <c r="H28" s="111">
        <f>SUM(H21:H27)</f>
        <v>174</v>
      </c>
      <c r="I28" s="111">
        <f>SUM(I21:I27)</f>
        <v>0</v>
      </c>
      <c r="J28" s="111">
        <f>SUM(J21:J27)</f>
        <v>0</v>
      </c>
      <c r="K28" s="111">
        <f>SUM(K21:K27)</f>
        <v>165</v>
      </c>
      <c r="L28" s="111">
        <f>SUM(L21:L27)</f>
        <v>0</v>
      </c>
      <c r="M28" s="111">
        <f>SUM(M21:M27)</f>
        <v>0</v>
      </c>
      <c r="N28" s="111">
        <f>SUM(N21:N27)</f>
        <v>30</v>
      </c>
      <c r="O28" s="111">
        <f>SUM(O21:O27)</f>
        <v>0</v>
      </c>
      <c r="P28" s="111">
        <f>SUM(P21:P27)</f>
        <v>15</v>
      </c>
      <c r="Q28" s="111">
        <f>SUM(Q21:Q27)</f>
        <v>150</v>
      </c>
      <c r="R28" s="111">
        <f>SUM(R21:R27)</f>
        <v>620</v>
      </c>
      <c r="S28" s="111">
        <f>SUM(S21:S27)</f>
        <v>1115</v>
      </c>
      <c r="T28" s="111">
        <f>SUM(T21:T27)</f>
        <v>1885</v>
      </c>
      <c r="U28" s="111">
        <f>SUM(U21:U27)</f>
        <v>7</v>
      </c>
      <c r="V28" s="142">
        <f>SUM(V21:V27)</f>
        <v>64</v>
      </c>
      <c r="W28" s="156">
        <f t="shared" si="2"/>
        <v>21.333333333333336</v>
      </c>
    </row>
    <row r="29" spans="3:23" ht="12.75">
      <c r="C29" s="243">
        <v>3</v>
      </c>
      <c r="D29" s="112" t="s">
        <v>125</v>
      </c>
      <c r="E29" s="113">
        <f>'3 rok'!E21+'3 rok'!W21</f>
        <v>25</v>
      </c>
      <c r="F29" s="113">
        <f>'3 rok'!F21+'3 rok'!X21</f>
        <v>0</v>
      </c>
      <c r="G29" s="113">
        <f>'3 rok'!G21+'3 rok'!Y21</f>
        <v>30</v>
      </c>
      <c r="H29" s="113">
        <f>'3 rok'!H21+'3 rok'!Z21</f>
        <v>0</v>
      </c>
      <c r="I29" s="113">
        <f>'3 rok'!I21+'3 rok'!AA21</f>
        <v>0</v>
      </c>
      <c r="J29" s="113">
        <f>'3 rok'!J21+'3 rok'!AB21</f>
        <v>0</v>
      </c>
      <c r="K29" s="113">
        <f>'3 rok'!K21+'3 rok'!AC21</f>
        <v>0</v>
      </c>
      <c r="L29" s="113">
        <f>'3 rok'!L21+'3 rok'!AD21</f>
        <v>0</v>
      </c>
      <c r="M29" s="113">
        <f>'3 rok'!M21+'3 rok'!AE21</f>
        <v>0</v>
      </c>
      <c r="N29" s="113">
        <f>'3 rok'!N21+'3 rok'!AF21</f>
        <v>0</v>
      </c>
      <c r="O29" s="113">
        <f>'3 rok'!O21+'3 rok'!AG21</f>
        <v>0</v>
      </c>
      <c r="P29" s="113">
        <f>'3 rok'!P21+'3 rok'!AH21</f>
        <v>0</v>
      </c>
      <c r="Q29" s="113">
        <f>'3 rok'!Q21+'3 rok'!AI21</f>
        <v>0</v>
      </c>
      <c r="R29" s="113">
        <f>'3 rok'!R21+'3 rok'!AJ21</f>
        <v>30</v>
      </c>
      <c r="S29" s="113">
        <f>'3 rok'!S21+'3 rok'!AK21</f>
        <v>55</v>
      </c>
      <c r="T29" s="113">
        <f>'3 rok'!T21+'3 rok'!AL21</f>
        <v>85</v>
      </c>
      <c r="U29" s="113">
        <v>1</v>
      </c>
      <c r="V29" s="143">
        <f>'3 rok'!V21+'3 rok'!AN21</f>
        <v>3</v>
      </c>
      <c r="W29" s="152">
        <f t="shared" si="2"/>
        <v>1</v>
      </c>
    </row>
    <row r="30" spans="3:23" ht="12.75">
      <c r="C30" s="244"/>
      <c r="D30" s="101" t="s">
        <v>126</v>
      </c>
      <c r="E30" s="102">
        <f>'3 rok'!E27+'3 rok'!W27</f>
        <v>16</v>
      </c>
      <c r="F30" s="102">
        <f>'3 rok'!F27+'3 rok'!X27</f>
        <v>0</v>
      </c>
      <c r="G30" s="102">
        <f>'3 rok'!G27+'3 rok'!Y27</f>
        <v>24</v>
      </c>
      <c r="H30" s="102">
        <f>'3 rok'!H27+'3 rok'!Z27</f>
        <v>0</v>
      </c>
      <c r="I30" s="102">
        <f>'3 rok'!I27+'3 rok'!AA27</f>
        <v>0</v>
      </c>
      <c r="J30" s="102">
        <f>'3 rok'!J27+'3 rok'!AB27</f>
        <v>0</v>
      </c>
      <c r="K30" s="102">
        <f>'3 rok'!K27+'3 rok'!AC27</f>
        <v>0</v>
      </c>
      <c r="L30" s="102">
        <f>'3 rok'!L27+'3 rok'!AD27</f>
        <v>0</v>
      </c>
      <c r="M30" s="102">
        <f>'3 rok'!M27+'3 rok'!AE27</f>
        <v>0</v>
      </c>
      <c r="N30" s="102">
        <f>'3 rok'!N27+'3 rok'!AF27</f>
        <v>30</v>
      </c>
      <c r="O30" s="102">
        <f>'3 rok'!O27+'3 rok'!AG27</f>
        <v>0</v>
      </c>
      <c r="P30" s="102">
        <f>'3 rok'!P27+'3 rok'!AH27</f>
        <v>15</v>
      </c>
      <c r="Q30" s="102">
        <f>'3 rok'!Q27+'3 rok'!AI27</f>
        <v>0</v>
      </c>
      <c r="R30" s="102">
        <f>'3 rok'!R27+'3 rok'!AJ27</f>
        <v>40</v>
      </c>
      <c r="S30" s="102">
        <f>'3 rok'!S27+'3 rok'!AK27</f>
        <v>85</v>
      </c>
      <c r="T30" s="102">
        <f>'3 rok'!T27+'3 rok'!AL27</f>
        <v>125</v>
      </c>
      <c r="U30" s="102">
        <v>1</v>
      </c>
      <c r="V30" s="144">
        <f>'3 rok'!V27+'3 rok'!AN27</f>
        <v>4</v>
      </c>
      <c r="W30" s="150">
        <f t="shared" si="2"/>
        <v>1.3333333333333335</v>
      </c>
    </row>
    <row r="31" spans="3:23" ht="12.75">
      <c r="C31" s="244"/>
      <c r="D31" s="101" t="s">
        <v>127</v>
      </c>
      <c r="E31" s="102">
        <f>'3 rok'!E33+'3 rok'!W33</f>
        <v>35</v>
      </c>
      <c r="F31" s="102">
        <f>'3 rok'!F33+'3 rok'!X33</f>
        <v>0</v>
      </c>
      <c r="G31" s="102">
        <f>'3 rok'!G33+'3 rok'!Y33</f>
        <v>10</v>
      </c>
      <c r="H31" s="102">
        <f>'3 rok'!H33+'3 rok'!Z33</f>
        <v>65</v>
      </c>
      <c r="I31" s="102">
        <f>'3 rok'!I33+'3 rok'!AA33</f>
        <v>0</v>
      </c>
      <c r="J31" s="102">
        <f>'3 rok'!J33+'3 rok'!AB33</f>
        <v>0</v>
      </c>
      <c r="K31" s="102">
        <f>'3 rok'!K33+'3 rok'!AC33</f>
        <v>0</v>
      </c>
      <c r="L31" s="102">
        <f>'3 rok'!L33+'3 rok'!AD33</f>
        <v>0</v>
      </c>
      <c r="M31" s="102">
        <f>'3 rok'!M33+'3 rok'!AE33</f>
        <v>0</v>
      </c>
      <c r="N31" s="102">
        <f>'3 rok'!N33+'3 rok'!AF33</f>
        <v>0</v>
      </c>
      <c r="O31" s="102">
        <f>'3 rok'!O33+'3 rok'!AG33</f>
        <v>0</v>
      </c>
      <c r="P31" s="102">
        <f>'3 rok'!P33+'3 rok'!AH33</f>
        <v>0</v>
      </c>
      <c r="Q31" s="102">
        <f>'3 rok'!Q33+'3 rok'!AI33</f>
        <v>0</v>
      </c>
      <c r="R31" s="102">
        <f>'3 rok'!R33+'3 rok'!AJ33</f>
        <v>30</v>
      </c>
      <c r="S31" s="102">
        <f>'3 rok'!S33+'3 rok'!AK33</f>
        <v>110</v>
      </c>
      <c r="T31" s="102">
        <f>'3 rok'!T33+'3 rok'!AL33</f>
        <v>140</v>
      </c>
      <c r="U31" s="102">
        <v>1</v>
      </c>
      <c r="V31" s="144">
        <f>'3 rok'!V33+'3 rok'!AN33</f>
        <v>5</v>
      </c>
      <c r="W31" s="150">
        <f t="shared" si="2"/>
        <v>1.6666666666666667</v>
      </c>
    </row>
    <row r="32" spans="3:23" ht="12.75">
      <c r="C32" s="244"/>
      <c r="D32" s="101" t="s">
        <v>128</v>
      </c>
      <c r="E32" s="102">
        <f>'3 rok'!E49+'3 rok'!W49</f>
        <v>230</v>
      </c>
      <c r="F32" s="102">
        <f>'3 rok'!F49+'3 rok'!X49</f>
        <v>60</v>
      </c>
      <c r="G32" s="102">
        <f>'3 rok'!G49+'3 rok'!Y49</f>
        <v>120</v>
      </c>
      <c r="H32" s="102">
        <f>'3 rok'!H49+'3 rok'!Z49</f>
        <v>15</v>
      </c>
      <c r="I32" s="102">
        <f>'3 rok'!I49+'3 rok'!AA49</f>
        <v>0</v>
      </c>
      <c r="J32" s="102">
        <f>'3 rok'!J49+'3 rok'!AB49</f>
        <v>0</v>
      </c>
      <c r="K32" s="102">
        <f>'3 rok'!K49+'3 rok'!AC49</f>
        <v>115</v>
      </c>
      <c r="L32" s="102">
        <f>'3 rok'!L49+'3 rok'!AD49</f>
        <v>0</v>
      </c>
      <c r="M32" s="102">
        <f>'3 rok'!M49+'3 rok'!AE49</f>
        <v>0</v>
      </c>
      <c r="N32" s="102">
        <f>'3 rok'!N49+'3 rok'!AF49</f>
        <v>0</v>
      </c>
      <c r="O32" s="102">
        <f>'3 rok'!O49+'3 rok'!AG49</f>
        <v>0</v>
      </c>
      <c r="P32" s="102">
        <f>'3 rok'!P49+'3 rok'!AH49</f>
        <v>0</v>
      </c>
      <c r="Q32" s="102">
        <f>'3 rok'!Q49+'3 rok'!AI49</f>
        <v>0</v>
      </c>
      <c r="R32" s="102">
        <f>'3 rok'!R49+'3 rok'!AJ49</f>
        <v>320</v>
      </c>
      <c r="S32" s="102">
        <f>'3 rok'!S49+'3 rok'!AK49</f>
        <v>540</v>
      </c>
      <c r="T32" s="102">
        <f>'3 rok'!T49+'3 rok'!AL49</f>
        <v>860</v>
      </c>
      <c r="U32" s="102">
        <v>4</v>
      </c>
      <c r="V32" s="144">
        <f>'3 rok'!V49+'3 rok'!AN49</f>
        <v>31</v>
      </c>
      <c r="W32" s="150">
        <f t="shared" si="2"/>
        <v>10.333333333333334</v>
      </c>
    </row>
    <row r="33" spans="3:23" ht="12.75">
      <c r="C33" s="244"/>
      <c r="D33" s="101" t="s">
        <v>113</v>
      </c>
      <c r="E33" s="102">
        <f>'3 rok'!E52+'3 rok'!W52</f>
        <v>0</v>
      </c>
      <c r="F33" s="102">
        <f>'3 rok'!F52+'3 rok'!X52</f>
        <v>0</v>
      </c>
      <c r="G33" s="102">
        <f>'3 rok'!G52+'3 rok'!Y52</f>
        <v>0</v>
      </c>
      <c r="H33" s="102">
        <f>'3 rok'!H52+'3 rok'!Z52</f>
        <v>0</v>
      </c>
      <c r="I33" s="102">
        <f>'3 rok'!I52+'3 rok'!AA52</f>
        <v>0</v>
      </c>
      <c r="J33" s="102">
        <f>'3 rok'!J52+'3 rok'!AB52</f>
        <v>0</v>
      </c>
      <c r="K33" s="102">
        <f>'3 rok'!K52+'3 rok'!AC52</f>
        <v>0</v>
      </c>
      <c r="L33" s="102">
        <f>'3 rok'!L52+'3 rok'!AD52</f>
        <v>0</v>
      </c>
      <c r="M33" s="102">
        <f>'3 rok'!M52+'3 rok'!AE52</f>
        <v>0</v>
      </c>
      <c r="N33" s="102">
        <f>'3 rok'!N52+'3 rok'!AF52</f>
        <v>0</v>
      </c>
      <c r="O33" s="102">
        <f>'3 rok'!O52+'3 rok'!AG52</f>
        <v>0</v>
      </c>
      <c r="P33" s="102">
        <f>'3 rok'!P52+'3 rok'!AH52</f>
        <v>0</v>
      </c>
      <c r="Q33" s="102">
        <f>'3 rok'!Q52+'3 rok'!AI52</f>
        <v>150</v>
      </c>
      <c r="R33" s="102">
        <f>'3 rok'!R52+'3 rok'!AJ52</f>
        <v>0</v>
      </c>
      <c r="S33" s="102">
        <f>'3 rok'!S52+'3 rok'!AK52</f>
        <v>0</v>
      </c>
      <c r="T33" s="102">
        <f>'3 rok'!T52+'3 rok'!AL52</f>
        <v>150</v>
      </c>
      <c r="U33" s="102"/>
      <c r="V33" s="144">
        <f>'3 rok'!V52+'3 rok'!AN52</f>
        <v>6</v>
      </c>
      <c r="W33" s="150">
        <f t="shared" si="2"/>
        <v>2</v>
      </c>
    </row>
    <row r="34" spans="3:23" ht="12.75">
      <c r="C34" s="244"/>
      <c r="D34" s="101" t="s">
        <v>200</v>
      </c>
      <c r="E34" s="104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40"/>
      <c r="W34" s="150">
        <f t="shared" si="2"/>
        <v>0</v>
      </c>
    </row>
    <row r="35" spans="3:23" ht="13.5" thickBot="1">
      <c r="C35" s="244"/>
      <c r="D35" s="106" t="s">
        <v>114</v>
      </c>
      <c r="E35" s="107">
        <f>'3 rok'!E55+'3 rok'!W55</f>
        <v>130</v>
      </c>
      <c r="F35" s="107">
        <f>'3 rok'!F55+'3 rok'!X55</f>
        <v>0</v>
      </c>
      <c r="G35" s="107">
        <f>'3 rok'!G55+'3 rok'!Y55</f>
        <v>130</v>
      </c>
      <c r="H35" s="107">
        <f>'3 rok'!H55+'3 rok'!Z55</f>
        <v>0</v>
      </c>
      <c r="I35" s="107">
        <f>'3 rok'!I55+'3 rok'!AA55</f>
        <v>0</v>
      </c>
      <c r="J35" s="107">
        <f>'3 rok'!J55+'3 rok'!AB55</f>
        <v>0</v>
      </c>
      <c r="K35" s="107">
        <f>'3 rok'!K55+'3 rok'!AC55</f>
        <v>0</v>
      </c>
      <c r="L35" s="107">
        <f>'3 rok'!L55+'3 rok'!AD55</f>
        <v>0</v>
      </c>
      <c r="M35" s="107">
        <f>'3 rok'!M55+'3 rok'!AE55</f>
        <v>0</v>
      </c>
      <c r="N35" s="107">
        <f>'3 rok'!N55+'3 rok'!AF55</f>
        <v>0</v>
      </c>
      <c r="O35" s="107">
        <f>'3 rok'!O55+'3 rok'!AG55</f>
        <v>0</v>
      </c>
      <c r="P35" s="107">
        <f>'3 rok'!P55+'3 rok'!AH55</f>
        <v>0</v>
      </c>
      <c r="Q35" s="107">
        <f>'3 rok'!Q55+'3 rok'!AI55</f>
        <v>0</v>
      </c>
      <c r="R35" s="107">
        <f>'3 rok'!R55+'3 rok'!AJ55</f>
        <v>130</v>
      </c>
      <c r="S35" s="107">
        <f>'3 rok'!S55+'3 rok'!AK55</f>
        <v>260</v>
      </c>
      <c r="T35" s="107">
        <f>'3 rok'!T55+'3 rok'!AL55</f>
        <v>390</v>
      </c>
      <c r="U35" s="107"/>
      <c r="V35" s="145">
        <f>'3 rok'!V55+'3 rok'!AN55</f>
        <v>13</v>
      </c>
      <c r="W35" s="151">
        <f t="shared" si="2"/>
        <v>4.333333333333334</v>
      </c>
    </row>
    <row r="36" spans="3:23" ht="13.5" thickBot="1">
      <c r="C36" s="245"/>
      <c r="D36" s="109" t="s">
        <v>116</v>
      </c>
      <c r="E36" s="110">
        <f>SUM(E29:E35)</f>
        <v>436</v>
      </c>
      <c r="F36" s="111">
        <f>SUM(F29:F35)</f>
        <v>60</v>
      </c>
      <c r="G36" s="111">
        <f>SUM(G29:G35)</f>
        <v>314</v>
      </c>
      <c r="H36" s="111">
        <f>SUM(H29:H35)</f>
        <v>80</v>
      </c>
      <c r="I36" s="111">
        <f>SUM(I29:I35)</f>
        <v>0</v>
      </c>
      <c r="J36" s="111">
        <f>SUM(J29:J35)</f>
        <v>0</v>
      </c>
      <c r="K36" s="111">
        <f>SUM(K29:K35)</f>
        <v>115</v>
      </c>
      <c r="L36" s="111">
        <f>SUM(L29:L35)</f>
        <v>0</v>
      </c>
      <c r="M36" s="111">
        <f>SUM(M29:M35)</f>
        <v>0</v>
      </c>
      <c r="N36" s="111">
        <f>SUM(N29:N35)</f>
        <v>30</v>
      </c>
      <c r="O36" s="111">
        <f>SUM(O29:O35)</f>
        <v>0</v>
      </c>
      <c r="P36" s="111">
        <f>SUM(P29:P35)</f>
        <v>15</v>
      </c>
      <c r="Q36" s="111">
        <f>SUM(Q29:Q35)</f>
        <v>150</v>
      </c>
      <c r="R36" s="111">
        <f>SUM(R29:R35)</f>
        <v>550</v>
      </c>
      <c r="S36" s="111">
        <f>SUM(S29:S35)</f>
        <v>1050</v>
      </c>
      <c r="T36" s="111">
        <f>SUM(T29:T35)</f>
        <v>1750</v>
      </c>
      <c r="U36" s="111">
        <f>SUM(U29:U35)</f>
        <v>7</v>
      </c>
      <c r="V36" s="142">
        <f>SUM(V29:V35)</f>
        <v>62</v>
      </c>
      <c r="W36" s="156">
        <f t="shared" si="2"/>
        <v>20.666666666666668</v>
      </c>
    </row>
    <row r="37" spans="3:23" ht="12.75">
      <c r="C37" s="243">
        <v>4</v>
      </c>
      <c r="D37" s="112" t="s">
        <v>125</v>
      </c>
      <c r="E37" s="113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46"/>
      <c r="W37" s="152">
        <f t="shared" si="2"/>
        <v>0</v>
      </c>
    </row>
    <row r="38" spans="3:23" ht="12.75">
      <c r="C38" s="244"/>
      <c r="D38" s="101" t="s">
        <v>126</v>
      </c>
      <c r="E38" s="102">
        <f>'4 rok'!E24+'4 rok'!W24</f>
        <v>41</v>
      </c>
      <c r="F38" s="102">
        <f>'4 rok'!F24+'4 rok'!X24</f>
        <v>30</v>
      </c>
      <c r="G38" s="102">
        <f>'4 rok'!G24+'4 rok'!Y24</f>
        <v>40</v>
      </c>
      <c r="H38" s="102">
        <f>'4 rok'!H24+'4 rok'!Z24</f>
        <v>0</v>
      </c>
      <c r="I38" s="102">
        <f>'4 rok'!I24+'4 rok'!AA24</f>
        <v>0</v>
      </c>
      <c r="J38" s="102">
        <f>'4 rok'!J24+'4 rok'!AB24</f>
        <v>0</v>
      </c>
      <c r="K38" s="102">
        <f>'4 rok'!K24+'4 rok'!AC24</f>
        <v>0</v>
      </c>
      <c r="L38" s="102">
        <f>'4 rok'!L24+'4 rok'!AD24</f>
        <v>0</v>
      </c>
      <c r="M38" s="102">
        <f>'4 rok'!M24+'4 rok'!AE24</f>
        <v>0</v>
      </c>
      <c r="N38" s="102">
        <f>'4 rok'!N24+'4 rok'!AF24</f>
        <v>0</v>
      </c>
      <c r="O38" s="102">
        <f>'4 rok'!O24+'4 rok'!AG24</f>
        <v>0</v>
      </c>
      <c r="P38" s="102">
        <f>'4 rok'!P24+'4 rok'!AH24</f>
        <v>15</v>
      </c>
      <c r="Q38" s="102">
        <f>'4 rok'!Q24+'4 rok'!AI24</f>
        <v>0</v>
      </c>
      <c r="R38" s="102">
        <f>'4 rok'!R24+'4 rok'!AJ24</f>
        <v>69</v>
      </c>
      <c r="S38" s="102">
        <f>'4 rok'!S24+'4 rok'!AK24</f>
        <v>126</v>
      </c>
      <c r="T38" s="102">
        <f>'4 rok'!T24+'4 rok'!AL24</f>
        <v>195</v>
      </c>
      <c r="U38" s="102">
        <v>1</v>
      </c>
      <c r="V38" s="144">
        <f>'4 rok'!V24+'4 rok'!AN24</f>
        <v>7</v>
      </c>
      <c r="W38" s="150">
        <f t="shared" si="2"/>
        <v>2.3333333333333335</v>
      </c>
    </row>
    <row r="39" spans="3:23" ht="12.75">
      <c r="C39" s="244"/>
      <c r="D39" s="101" t="s">
        <v>127</v>
      </c>
      <c r="E39" s="102">
        <f>'4 rok'!E30+'4 rok'!W30</f>
        <v>60</v>
      </c>
      <c r="F39" s="102">
        <f>'4 rok'!F30+'4 rok'!X30</f>
        <v>0</v>
      </c>
      <c r="G39" s="102">
        <f>'4 rok'!G30+'4 rok'!Y30</f>
        <v>15</v>
      </c>
      <c r="H39" s="102">
        <f>'4 rok'!H30+'4 rok'!Z30</f>
        <v>75</v>
      </c>
      <c r="I39" s="102">
        <f>'4 rok'!I30+'4 rok'!AA30</f>
        <v>0</v>
      </c>
      <c r="J39" s="102">
        <f>'4 rok'!J30+'4 rok'!AB30</f>
        <v>0</v>
      </c>
      <c r="K39" s="102">
        <f>'4 rok'!K30+'4 rok'!AC30</f>
        <v>0</v>
      </c>
      <c r="L39" s="102">
        <f>'4 rok'!L30+'4 rok'!AD30</f>
        <v>0</v>
      </c>
      <c r="M39" s="102">
        <f>'4 rok'!M30+'4 rok'!AE30</f>
        <v>0</v>
      </c>
      <c r="N39" s="102">
        <f>'4 rok'!N30+'4 rok'!AF30</f>
        <v>0</v>
      </c>
      <c r="O39" s="102">
        <f>'4 rok'!O30+'4 rok'!AG30</f>
        <v>0</v>
      </c>
      <c r="P39" s="102">
        <f>'4 rok'!P30+'4 rok'!AH30</f>
        <v>0</v>
      </c>
      <c r="Q39" s="102">
        <f>'4 rok'!Q30+'4 rok'!AI30</f>
        <v>0</v>
      </c>
      <c r="R39" s="102">
        <f>'4 rok'!R30+'4 rok'!AJ30</f>
        <v>70</v>
      </c>
      <c r="S39" s="102">
        <f>'4 rok'!S30+'4 rok'!AK30</f>
        <v>150</v>
      </c>
      <c r="T39" s="102">
        <f>'4 rok'!T30+'4 rok'!AL30</f>
        <v>220</v>
      </c>
      <c r="U39" s="102">
        <v>1</v>
      </c>
      <c r="V39" s="144">
        <f>'4 rok'!V30+'4 rok'!AN30</f>
        <v>8</v>
      </c>
      <c r="W39" s="150">
        <f t="shared" si="2"/>
        <v>2.666666666666667</v>
      </c>
    </row>
    <row r="40" spans="3:23" ht="12.75">
      <c r="C40" s="244"/>
      <c r="D40" s="101" t="s">
        <v>128</v>
      </c>
      <c r="E40" s="102">
        <f>'4 rok'!E37+'4 rok'!W37</f>
        <v>60</v>
      </c>
      <c r="F40" s="102">
        <f>'4 rok'!F37+'4 rok'!X37</f>
        <v>0</v>
      </c>
      <c r="G40" s="102">
        <f>'4 rok'!G37+'4 rok'!Y37</f>
        <v>85</v>
      </c>
      <c r="H40" s="102">
        <f>'4 rok'!H37+'4 rok'!Z37</f>
        <v>0</v>
      </c>
      <c r="I40" s="102">
        <f>'4 rok'!I37+'4 rok'!AA37</f>
        <v>0</v>
      </c>
      <c r="J40" s="102">
        <f>'4 rok'!J37+'4 rok'!AB37</f>
        <v>0</v>
      </c>
      <c r="K40" s="102">
        <f>'4 rok'!K37+'4 rok'!AC37</f>
        <v>80</v>
      </c>
      <c r="L40" s="102">
        <f>'4 rok'!L37+'4 rok'!AD37</f>
        <v>0</v>
      </c>
      <c r="M40" s="102">
        <f>'4 rok'!M37+'4 rok'!AE37</f>
        <v>0</v>
      </c>
      <c r="N40" s="102">
        <f>'4 rok'!N37+'4 rok'!AF37</f>
        <v>0</v>
      </c>
      <c r="O40" s="102">
        <f>'4 rok'!O37+'4 rok'!AG37</f>
        <v>0</v>
      </c>
      <c r="P40" s="102">
        <f>'4 rok'!P37+'4 rok'!AH37</f>
        <v>0</v>
      </c>
      <c r="Q40" s="102">
        <f>'4 rok'!Q37+'4 rok'!AI37</f>
        <v>0</v>
      </c>
      <c r="R40" s="102">
        <f>'4 rok'!R37+'4 rok'!AJ37</f>
        <v>150</v>
      </c>
      <c r="S40" s="102">
        <f>'4 rok'!S37+'4 rok'!AK37</f>
        <v>225</v>
      </c>
      <c r="T40" s="102">
        <f>'4 rok'!T37+'4 rok'!AL37</f>
        <v>375</v>
      </c>
      <c r="U40" s="102">
        <v>3</v>
      </c>
      <c r="V40" s="144">
        <f>'4 rok'!V37+'4 rok'!AN37</f>
        <v>15</v>
      </c>
      <c r="W40" s="150">
        <f t="shared" si="2"/>
        <v>5</v>
      </c>
    </row>
    <row r="41" spans="3:23" ht="12.75">
      <c r="C41" s="244"/>
      <c r="D41" s="101" t="s">
        <v>113</v>
      </c>
      <c r="E41" s="102">
        <f>'4 rok'!E40+'4 rok'!W40</f>
        <v>0</v>
      </c>
      <c r="F41" s="102">
        <f>'4 rok'!F40+'4 rok'!X40</f>
        <v>0</v>
      </c>
      <c r="G41" s="102">
        <f>'4 rok'!G40+'4 rok'!Y40</f>
        <v>0</v>
      </c>
      <c r="H41" s="102">
        <f>'4 rok'!H40+'4 rok'!Z40</f>
        <v>0</v>
      </c>
      <c r="I41" s="102">
        <f>'4 rok'!I40+'4 rok'!AA40</f>
        <v>0</v>
      </c>
      <c r="J41" s="102">
        <f>'4 rok'!J40+'4 rok'!AB40</f>
        <v>0</v>
      </c>
      <c r="K41" s="102">
        <f>'4 rok'!K40+'4 rok'!AC40</f>
        <v>0</v>
      </c>
      <c r="L41" s="102">
        <f>'4 rok'!L40+'4 rok'!AD40</f>
        <v>0</v>
      </c>
      <c r="M41" s="102">
        <f>'4 rok'!M40+'4 rok'!AE40</f>
        <v>0</v>
      </c>
      <c r="N41" s="102">
        <f>'4 rok'!N40+'4 rok'!AF40</f>
        <v>0</v>
      </c>
      <c r="O41" s="102">
        <f>'4 rok'!O40+'4 rok'!AG40</f>
        <v>0</v>
      </c>
      <c r="P41" s="102">
        <f>'4 rok'!P40+'4 rok'!AH40</f>
        <v>0</v>
      </c>
      <c r="Q41" s="102">
        <f>'4 rok'!Q40+'4 rok'!AI40</f>
        <v>150</v>
      </c>
      <c r="R41" s="102">
        <f>'4 rok'!R40+'4 rok'!AJ40</f>
        <v>0</v>
      </c>
      <c r="S41" s="102">
        <f>'4 rok'!S40+'4 rok'!AK40</f>
        <v>0</v>
      </c>
      <c r="T41" s="102">
        <f>'4 rok'!T40+'4 rok'!AL40</f>
        <v>150</v>
      </c>
      <c r="U41" s="102"/>
      <c r="V41" s="144">
        <f>'4 rok'!V40+'4 rok'!AN40</f>
        <v>6</v>
      </c>
      <c r="W41" s="150">
        <f t="shared" si="2"/>
        <v>2</v>
      </c>
    </row>
    <row r="42" spans="3:23" ht="12.75">
      <c r="C42" s="244"/>
      <c r="D42" s="101" t="s">
        <v>200</v>
      </c>
      <c r="E42" s="102">
        <f>'4 rok'!E46+'4 rok'!W46</f>
        <v>9</v>
      </c>
      <c r="F42" s="102">
        <f>'4 rok'!F46+'4 rok'!X46</f>
        <v>69</v>
      </c>
      <c r="G42" s="102">
        <f>'4 rok'!G46+'4 rok'!Y46</f>
        <v>0</v>
      </c>
      <c r="H42" s="102">
        <f>'4 rok'!H46+'4 rok'!Z46</f>
        <v>0</v>
      </c>
      <c r="I42" s="102">
        <f>'4 rok'!I46+'4 rok'!AA46</f>
        <v>0</v>
      </c>
      <c r="J42" s="102">
        <f>'4 rok'!J46+'4 rok'!AB46</f>
        <v>0</v>
      </c>
      <c r="K42" s="102">
        <f>'4 rok'!K46+'4 rok'!AC46</f>
        <v>30</v>
      </c>
      <c r="L42" s="102">
        <f>'4 rok'!L46+'4 rok'!AD46</f>
        <v>0</v>
      </c>
      <c r="M42" s="102">
        <f>'4 rok'!M46+'4 rok'!AE46</f>
        <v>0</v>
      </c>
      <c r="N42" s="102">
        <f>'4 rok'!N46+'4 rok'!AF46</f>
        <v>0</v>
      </c>
      <c r="O42" s="102">
        <f>'4 rok'!O46+'4 rok'!AG46</f>
        <v>0</v>
      </c>
      <c r="P42" s="102">
        <f>'4 rok'!P46+'4 rok'!AH46</f>
        <v>0</v>
      </c>
      <c r="Q42" s="102">
        <f>'4 rok'!Q46+'4 rok'!AI46</f>
        <v>0</v>
      </c>
      <c r="R42" s="102">
        <f>'4 rok'!R46+'4 rok'!AJ46</f>
        <v>352</v>
      </c>
      <c r="S42" s="102">
        <f>'4 rok'!S46+'4 rok'!AK46</f>
        <v>108</v>
      </c>
      <c r="T42" s="102">
        <f>'4 rok'!T46+'4 rok'!AL46</f>
        <v>460</v>
      </c>
      <c r="U42" s="102"/>
      <c r="V42" s="144">
        <f>'4 rok'!V46+'4 rok'!AN46</f>
        <v>14</v>
      </c>
      <c r="W42" s="150">
        <f t="shared" si="2"/>
        <v>4.666666666666667</v>
      </c>
    </row>
    <row r="43" spans="3:23" ht="13.5" thickBot="1">
      <c r="C43" s="244"/>
      <c r="D43" s="106" t="s">
        <v>114</v>
      </c>
      <c r="E43" s="107">
        <f>'4 rok'!E49+'4 rok'!W49</f>
        <v>120</v>
      </c>
      <c r="F43" s="107">
        <f>'4 rok'!F49+'4 rok'!X49</f>
        <v>0</v>
      </c>
      <c r="G43" s="107">
        <f>'4 rok'!G49+'4 rok'!Y49</f>
        <v>120</v>
      </c>
      <c r="H43" s="107">
        <f>'4 rok'!H49+'4 rok'!Z49</f>
        <v>0</v>
      </c>
      <c r="I43" s="107">
        <f>'4 rok'!I49+'4 rok'!AA49</f>
        <v>0</v>
      </c>
      <c r="J43" s="107">
        <f>'4 rok'!J49+'4 rok'!AB49</f>
        <v>0</v>
      </c>
      <c r="K43" s="107">
        <f>'4 rok'!K49+'4 rok'!AC49</f>
        <v>0</v>
      </c>
      <c r="L43" s="107">
        <f>'4 rok'!L49+'4 rok'!AD49</f>
        <v>0</v>
      </c>
      <c r="M43" s="107">
        <f>'4 rok'!M49+'4 rok'!AE49</f>
        <v>0</v>
      </c>
      <c r="N43" s="107">
        <f>'4 rok'!N49+'4 rok'!AF49</f>
        <v>0</v>
      </c>
      <c r="O43" s="107">
        <f>'4 rok'!O49+'4 rok'!AG49</f>
        <v>0</v>
      </c>
      <c r="P43" s="107">
        <f>'4 rok'!P49+'4 rok'!AH49</f>
        <v>0</v>
      </c>
      <c r="Q43" s="107">
        <f>'4 rok'!Q49+'4 rok'!AI49</f>
        <v>0</v>
      </c>
      <c r="R43" s="107">
        <f>'4 rok'!R49+'4 rok'!AJ49</f>
        <v>120</v>
      </c>
      <c r="S43" s="107">
        <f>'4 rok'!S49+'4 rok'!AK49</f>
        <v>240</v>
      </c>
      <c r="T43" s="107">
        <f>'4 rok'!T49+'4 rok'!AL49</f>
        <v>360</v>
      </c>
      <c r="U43" s="107"/>
      <c r="V43" s="145">
        <f>'4 rok'!V49+'4 rok'!AN49</f>
        <v>12</v>
      </c>
      <c r="W43" s="151">
        <f t="shared" si="2"/>
        <v>4</v>
      </c>
    </row>
    <row r="44" spans="3:23" ht="13.5" thickBot="1">
      <c r="C44" s="245"/>
      <c r="D44" s="109" t="s">
        <v>116</v>
      </c>
      <c r="E44" s="110">
        <f>SUM(E37:E43)</f>
        <v>290</v>
      </c>
      <c r="F44" s="111">
        <f>SUM(F37:F43)</f>
        <v>99</v>
      </c>
      <c r="G44" s="111">
        <f>SUM(G37:G43)</f>
        <v>260</v>
      </c>
      <c r="H44" s="111">
        <f>SUM(H37:H43)</f>
        <v>75</v>
      </c>
      <c r="I44" s="111">
        <f>SUM(I37:I43)</f>
        <v>0</v>
      </c>
      <c r="J44" s="111">
        <f>SUM(J37:J43)</f>
        <v>0</v>
      </c>
      <c r="K44" s="111">
        <f>SUM(K37:K43)</f>
        <v>110</v>
      </c>
      <c r="L44" s="111">
        <f>SUM(L37:L43)</f>
        <v>0</v>
      </c>
      <c r="M44" s="111">
        <f>SUM(M37:M43)</f>
        <v>0</v>
      </c>
      <c r="N44" s="111">
        <f>SUM(N37:N43)</f>
        <v>0</v>
      </c>
      <c r="O44" s="111">
        <f>SUM(O37:O43)</f>
        <v>0</v>
      </c>
      <c r="P44" s="111">
        <f>SUM(P37:P43)</f>
        <v>15</v>
      </c>
      <c r="Q44" s="111">
        <f>SUM(Q37:Q43)</f>
        <v>150</v>
      </c>
      <c r="R44" s="111">
        <f>SUM(R37:R43)</f>
        <v>761</v>
      </c>
      <c r="S44" s="111">
        <f>SUM(S37:S43)</f>
        <v>849</v>
      </c>
      <c r="T44" s="111">
        <f>SUM(T37:T43)</f>
        <v>1760</v>
      </c>
      <c r="U44" s="111">
        <f>SUM(U37:U43)</f>
        <v>5</v>
      </c>
      <c r="V44" s="142">
        <f>SUM(V37:V43)</f>
        <v>62</v>
      </c>
      <c r="W44" s="156">
        <f t="shared" si="2"/>
        <v>20.666666666666668</v>
      </c>
    </row>
    <row r="45" spans="3:23" ht="12.75">
      <c r="C45" s="243">
        <v>5</v>
      </c>
      <c r="D45" s="98" t="s">
        <v>125</v>
      </c>
      <c r="E45" s="119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46"/>
      <c r="W45" s="152">
        <f t="shared" si="2"/>
        <v>0</v>
      </c>
    </row>
    <row r="46" spans="3:23" ht="12.75">
      <c r="C46" s="244"/>
      <c r="D46" s="101" t="s">
        <v>126</v>
      </c>
      <c r="E46" s="120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39"/>
      <c r="W46" s="150">
        <f t="shared" si="2"/>
        <v>0</v>
      </c>
    </row>
    <row r="47" spans="3:23" ht="12.75">
      <c r="C47" s="244"/>
      <c r="D47" s="101" t="s">
        <v>127</v>
      </c>
      <c r="E47" s="120">
        <f>'5 rok'!E20+'5 rok'!W20</f>
        <v>10</v>
      </c>
      <c r="F47" s="102">
        <f>'5 rok'!F20+'5 rok'!X20</f>
        <v>0</v>
      </c>
      <c r="G47" s="102">
        <f>'5 rok'!G20+'5 rok'!Y20</f>
        <v>0</v>
      </c>
      <c r="H47" s="102">
        <f>'5 rok'!H20+'5 rok'!Z20</f>
        <v>30</v>
      </c>
      <c r="I47" s="102">
        <f>'5 rok'!I20+'5 rok'!AA20</f>
        <v>0</v>
      </c>
      <c r="J47" s="102">
        <f>'5 rok'!J20+'5 rok'!AB20</f>
        <v>0</v>
      </c>
      <c r="K47" s="102">
        <f>'5 rok'!K20+'5 rok'!AC20</f>
        <v>0</v>
      </c>
      <c r="L47" s="102">
        <f>'5 rok'!L20+'5 rok'!AD20</f>
        <v>0</v>
      </c>
      <c r="M47" s="102">
        <f>'5 rok'!M20+'5 rok'!AE20</f>
        <v>0</v>
      </c>
      <c r="N47" s="102">
        <f>'5 rok'!N20+'5 rok'!AF20</f>
        <v>0</v>
      </c>
      <c r="O47" s="102">
        <f>'5 rok'!O20+'5 rok'!AG20</f>
        <v>0</v>
      </c>
      <c r="P47" s="102">
        <f>'5 rok'!P20+'5 rok'!AH20</f>
        <v>0</v>
      </c>
      <c r="Q47" s="102">
        <f>'5 rok'!Q20+'5 rok'!AI20</f>
        <v>0</v>
      </c>
      <c r="R47" s="102">
        <f>'5 rok'!R20+'5 rok'!AJ20</f>
        <v>10</v>
      </c>
      <c r="S47" s="102">
        <f>'5 rok'!S20+'5 rok'!AK20</f>
        <v>40</v>
      </c>
      <c r="T47" s="102">
        <f>'5 rok'!T20+'5 rok'!AL20</f>
        <v>50</v>
      </c>
      <c r="U47" s="102">
        <v>1</v>
      </c>
      <c r="V47" s="144">
        <f>'5 rok'!V20+'5 rok'!AN20</f>
        <v>2</v>
      </c>
      <c r="W47" s="150">
        <f t="shared" si="2"/>
        <v>0.6666666666666667</v>
      </c>
    </row>
    <row r="48" spans="3:23" ht="12.75">
      <c r="C48" s="244"/>
      <c r="D48" s="101" t="s">
        <v>128</v>
      </c>
      <c r="E48" s="120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39"/>
      <c r="W48" s="150">
        <f t="shared" si="2"/>
        <v>0</v>
      </c>
    </row>
    <row r="49" spans="3:23" ht="12.75">
      <c r="C49" s="244"/>
      <c r="D49" s="101" t="s">
        <v>113</v>
      </c>
      <c r="E49" s="120">
        <f>'5 rok'!E23+'5 rok'!W23</f>
        <v>0</v>
      </c>
      <c r="F49" s="102">
        <f>'5 rok'!F23+'5 rok'!X23</f>
        <v>0</v>
      </c>
      <c r="G49" s="102">
        <f>'5 rok'!G23+'5 rok'!Y23</f>
        <v>0</v>
      </c>
      <c r="H49" s="102">
        <f>'5 rok'!H23+'5 rok'!Z23</f>
        <v>0</v>
      </c>
      <c r="I49" s="102">
        <f>'5 rok'!I23+'5 rok'!AA23</f>
        <v>0</v>
      </c>
      <c r="J49" s="102">
        <f>'5 rok'!J23+'5 rok'!AB23</f>
        <v>0</v>
      </c>
      <c r="K49" s="102">
        <f>'5 rok'!K23+'5 rok'!AC23</f>
        <v>0</v>
      </c>
      <c r="L49" s="102">
        <f>'5 rok'!L23+'5 rok'!AD23</f>
        <v>0</v>
      </c>
      <c r="M49" s="102">
        <f>'5 rok'!M23+'5 rok'!AE23</f>
        <v>0</v>
      </c>
      <c r="N49" s="102">
        <f>'5 rok'!N23+'5 rok'!AF23</f>
        <v>0</v>
      </c>
      <c r="O49" s="102">
        <f>'5 rok'!O23+'5 rok'!AG23</f>
        <v>0</v>
      </c>
      <c r="P49" s="102">
        <f>'5 rok'!P23+'5 rok'!AH23</f>
        <v>0</v>
      </c>
      <c r="Q49" s="102">
        <f>'5 rok'!Q23+'5 rok'!AI23</f>
        <v>960</v>
      </c>
      <c r="R49" s="102">
        <f>'5 rok'!R23+'5 rok'!AJ23</f>
        <v>0</v>
      </c>
      <c r="S49" s="102">
        <f>'5 rok'!S23+'5 rok'!AK23</f>
        <v>0</v>
      </c>
      <c r="T49" s="102">
        <f>'5 rok'!T23+'5 rok'!AL23</f>
        <v>960</v>
      </c>
      <c r="U49" s="102">
        <f>'5 rok'!U23+'5 rok'!AM23</f>
        <v>0</v>
      </c>
      <c r="V49" s="144">
        <f>'5 rok'!V23+'5 rok'!AN23</f>
        <v>38</v>
      </c>
      <c r="W49" s="150">
        <f t="shared" si="2"/>
        <v>12.666666666666668</v>
      </c>
    </row>
    <row r="50" spans="3:23" ht="12.75">
      <c r="C50" s="244"/>
      <c r="D50" s="101" t="s">
        <v>200</v>
      </c>
      <c r="E50" s="120">
        <f>'5 rok'!E28+'5 rok'!W28</f>
        <v>0</v>
      </c>
      <c r="F50" s="102">
        <f>'5 rok'!F28+'5 rok'!X28</f>
        <v>20</v>
      </c>
      <c r="G50" s="102">
        <f>'5 rok'!G28+'5 rok'!Y28</f>
        <v>0</v>
      </c>
      <c r="H50" s="102">
        <f>'5 rok'!H28+'5 rok'!Z28</f>
        <v>0</v>
      </c>
      <c r="I50" s="102">
        <f>'5 rok'!I28+'5 rok'!AA28</f>
        <v>0</v>
      </c>
      <c r="J50" s="102">
        <f>'5 rok'!J28+'5 rok'!AB28</f>
        <v>0</v>
      </c>
      <c r="K50" s="102">
        <f>'5 rok'!K28+'5 rok'!AC28</f>
        <v>0</v>
      </c>
      <c r="L50" s="102">
        <f>'5 rok'!L28+'5 rok'!AD28</f>
        <v>0</v>
      </c>
      <c r="M50" s="102">
        <f>'5 rok'!M28+'5 rok'!AE28</f>
        <v>0</v>
      </c>
      <c r="N50" s="102">
        <f>'5 rok'!N28+'5 rok'!AF28</f>
        <v>0</v>
      </c>
      <c r="O50" s="102">
        <f>'5 rok'!O28+'5 rok'!AG28</f>
        <v>0</v>
      </c>
      <c r="P50" s="102">
        <f>'5 rok'!P28+'5 rok'!AH28</f>
        <v>0</v>
      </c>
      <c r="Q50" s="102">
        <f>'5 rok'!Q28+'5 rok'!AI28</f>
        <v>0</v>
      </c>
      <c r="R50" s="102">
        <f>'5 rok'!R28+'5 rok'!AJ28</f>
        <v>220</v>
      </c>
      <c r="S50" s="102">
        <f>'5 rok'!S28+'5 rok'!AK28</f>
        <v>20</v>
      </c>
      <c r="T50" s="102">
        <f>'5 rok'!T28+'5 rok'!AL28</f>
        <v>240</v>
      </c>
      <c r="U50" s="102">
        <v>1</v>
      </c>
      <c r="V50" s="144">
        <f>'5 rok'!V28+'5 rok'!AN28</f>
        <v>8</v>
      </c>
      <c r="W50" s="150">
        <f t="shared" si="2"/>
        <v>2.666666666666667</v>
      </c>
    </row>
    <row r="51" spans="3:23" ht="13.5" thickBot="1">
      <c r="C51" s="244"/>
      <c r="D51" s="106" t="s">
        <v>114</v>
      </c>
      <c r="E51" s="121">
        <f>'5 rok'!E31+'5 rok'!W31</f>
        <v>20</v>
      </c>
      <c r="F51" s="122">
        <f>'5 rok'!F31+'5 rok'!X31</f>
        <v>0</v>
      </c>
      <c r="G51" s="122">
        <f>'5 rok'!G31+'5 rok'!Y31</f>
        <v>20</v>
      </c>
      <c r="H51" s="122">
        <f>'5 rok'!H31+'5 rok'!Z31</f>
        <v>0</v>
      </c>
      <c r="I51" s="122">
        <f>'5 rok'!I31+'5 rok'!AA31</f>
        <v>0</v>
      </c>
      <c r="J51" s="122">
        <f>'5 rok'!J31+'5 rok'!AB31</f>
        <v>0</v>
      </c>
      <c r="K51" s="122">
        <f>'5 rok'!K31+'5 rok'!AC31</f>
        <v>0</v>
      </c>
      <c r="L51" s="122">
        <f>'5 rok'!L31+'5 rok'!AD31</f>
        <v>0</v>
      </c>
      <c r="M51" s="122">
        <f>'5 rok'!M31+'5 rok'!AE31</f>
        <v>0</v>
      </c>
      <c r="N51" s="122">
        <f>'5 rok'!N31+'5 rok'!AF31</f>
        <v>0</v>
      </c>
      <c r="O51" s="122">
        <f>'5 rok'!O31+'5 rok'!AG31</f>
        <v>0</v>
      </c>
      <c r="P51" s="122">
        <f>'5 rok'!P31+'5 rok'!AH31</f>
        <v>0</v>
      </c>
      <c r="Q51" s="122">
        <f>'5 rok'!Q31+'5 rok'!AI31</f>
        <v>0</v>
      </c>
      <c r="R51" s="122">
        <f>'5 rok'!R31+'5 rok'!AJ31</f>
        <v>20</v>
      </c>
      <c r="S51" s="122">
        <f>'5 rok'!S31+'5 rok'!AK31</f>
        <v>40</v>
      </c>
      <c r="T51" s="122">
        <f>'5 rok'!T31+'5 rok'!AL31</f>
        <v>60</v>
      </c>
      <c r="U51" s="122">
        <f>'5 rok'!U31+'5 rok'!AM31</f>
        <v>0</v>
      </c>
      <c r="V51" s="147">
        <f>'5 rok'!V31+'5 rok'!AN31</f>
        <v>2</v>
      </c>
      <c r="W51" s="151">
        <f t="shared" si="2"/>
        <v>0.6666666666666667</v>
      </c>
    </row>
    <row r="52" spans="3:23" ht="13.5" thickBot="1">
      <c r="C52" s="245"/>
      <c r="D52" s="109" t="s">
        <v>116</v>
      </c>
      <c r="E52" s="123">
        <f>SUM(E45:E51)</f>
        <v>30</v>
      </c>
      <c r="F52" s="111">
        <f>SUM(F45:F51)</f>
        <v>20</v>
      </c>
      <c r="G52" s="111">
        <f>SUM(G45:G51)</f>
        <v>20</v>
      </c>
      <c r="H52" s="111">
        <f>SUM(H45:H51)</f>
        <v>30</v>
      </c>
      <c r="I52" s="111">
        <f>SUM(I45:I51)</f>
        <v>0</v>
      </c>
      <c r="J52" s="111">
        <f>SUM(J45:J51)</f>
        <v>0</v>
      </c>
      <c r="K52" s="111">
        <f>SUM(K45:K51)</f>
        <v>0</v>
      </c>
      <c r="L52" s="111">
        <f>SUM(L45:L51)</f>
        <v>0</v>
      </c>
      <c r="M52" s="111">
        <f>SUM(M45:M51)</f>
        <v>0</v>
      </c>
      <c r="N52" s="111">
        <f>SUM(N45:N51)</f>
        <v>0</v>
      </c>
      <c r="O52" s="111">
        <f>SUM(O45:O51)</f>
        <v>0</v>
      </c>
      <c r="P52" s="111">
        <f>SUM(P45:P51)</f>
        <v>0</v>
      </c>
      <c r="Q52" s="111">
        <f>SUM(Q45:Q51)</f>
        <v>960</v>
      </c>
      <c r="R52" s="111">
        <f>SUM(R45:R51)</f>
        <v>250</v>
      </c>
      <c r="S52" s="111">
        <f>SUM(S45:S51)</f>
        <v>100</v>
      </c>
      <c r="T52" s="111">
        <f>SUM(T45:T51)</f>
        <v>1310</v>
      </c>
      <c r="U52" s="111">
        <f>SUM(U45:U51)</f>
        <v>2</v>
      </c>
      <c r="V52" s="142">
        <f>SUM(V45:V51)</f>
        <v>50</v>
      </c>
      <c r="W52" s="156">
        <f t="shared" si="2"/>
        <v>16.666666666666664</v>
      </c>
    </row>
    <row r="53" spans="3:23" ht="12.75" customHeight="1">
      <c r="C53" s="240" t="s">
        <v>209</v>
      </c>
      <c r="D53" s="112" t="s">
        <v>125</v>
      </c>
      <c r="E53" s="119">
        <f>E13+E21+E29+E37+E45</f>
        <v>209</v>
      </c>
      <c r="F53" s="114">
        <f aca="true" t="shared" si="4" ref="F53:V59">F13+F21+F29+F37+F45</f>
        <v>65</v>
      </c>
      <c r="G53" s="114">
        <f t="shared" si="4"/>
        <v>116</v>
      </c>
      <c r="H53" s="114">
        <f t="shared" si="4"/>
        <v>40</v>
      </c>
      <c r="I53" s="114">
        <f t="shared" si="4"/>
        <v>35</v>
      </c>
      <c r="J53" s="114">
        <f t="shared" si="4"/>
        <v>0</v>
      </c>
      <c r="K53" s="114">
        <f t="shared" si="4"/>
        <v>0</v>
      </c>
      <c r="L53" s="114">
        <f t="shared" si="4"/>
        <v>0</v>
      </c>
      <c r="M53" s="114">
        <f t="shared" si="4"/>
        <v>0</v>
      </c>
      <c r="N53" s="114">
        <f t="shared" si="4"/>
        <v>0</v>
      </c>
      <c r="O53" s="114">
        <f t="shared" si="4"/>
        <v>0</v>
      </c>
      <c r="P53" s="114">
        <f t="shared" si="4"/>
        <v>0</v>
      </c>
      <c r="Q53" s="114">
        <f t="shared" si="4"/>
        <v>0</v>
      </c>
      <c r="R53" s="114">
        <f t="shared" si="4"/>
        <v>240</v>
      </c>
      <c r="S53" s="114">
        <f t="shared" si="4"/>
        <v>465</v>
      </c>
      <c r="T53" s="114">
        <f t="shared" si="4"/>
        <v>705</v>
      </c>
      <c r="U53" s="114">
        <f t="shared" si="4"/>
        <v>6</v>
      </c>
      <c r="V53" s="146">
        <f t="shared" si="4"/>
        <v>25</v>
      </c>
      <c r="W53" s="152">
        <f t="shared" si="2"/>
        <v>8.333333333333332</v>
      </c>
    </row>
    <row r="54" spans="3:23" ht="12.75">
      <c r="C54" s="241"/>
      <c r="D54" s="101" t="s">
        <v>126</v>
      </c>
      <c r="E54" s="120">
        <f>E14+E22+E30+E38+E46</f>
        <v>222</v>
      </c>
      <c r="F54" s="103">
        <f>F14+F22+F30+F38+F46</f>
        <v>56</v>
      </c>
      <c r="G54" s="103">
        <f>G14+G22+G30+G38+G46</f>
        <v>91</v>
      </c>
      <c r="H54" s="103">
        <f>H14+H22+H30+H38+H46</f>
        <v>0</v>
      </c>
      <c r="I54" s="103">
        <f>I14+I22+I30+I38+I46</f>
        <v>0</v>
      </c>
      <c r="J54" s="103">
        <f>J14+J22+J30+J38+J46</f>
        <v>0</v>
      </c>
      <c r="K54" s="103">
        <f>K14+K22+K30+K38+K46</f>
        <v>0</v>
      </c>
      <c r="L54" s="103">
        <f>L14+L22+L30+L38+L46</f>
        <v>0</v>
      </c>
      <c r="M54" s="103">
        <f>M14+M22+M30+M38+M46</f>
        <v>0</v>
      </c>
      <c r="N54" s="103">
        <f>N14+N22+N30+N38+N46</f>
        <v>120</v>
      </c>
      <c r="O54" s="103">
        <f>O14+O22+O30+O38+O46</f>
        <v>0</v>
      </c>
      <c r="P54" s="103">
        <f>P14+P22+P30+P38+P46</f>
        <v>60</v>
      </c>
      <c r="Q54" s="103">
        <f>Q14+Q22+Q30+Q38+Q46</f>
        <v>0</v>
      </c>
      <c r="R54" s="103">
        <f>R14+R22+R30+R38+R46</f>
        <v>356</v>
      </c>
      <c r="S54" s="103">
        <f>S14+S22+S30+S38+S46</f>
        <v>549</v>
      </c>
      <c r="T54" s="103">
        <f>T14+T22+T30+T38+T46</f>
        <v>905</v>
      </c>
      <c r="U54" s="103">
        <f t="shared" si="4"/>
        <v>2</v>
      </c>
      <c r="V54" s="139">
        <f t="shared" si="4"/>
        <v>32</v>
      </c>
      <c r="W54" s="150">
        <f t="shared" si="2"/>
        <v>10.666666666666668</v>
      </c>
    </row>
    <row r="55" spans="3:23" ht="12.75">
      <c r="C55" s="241"/>
      <c r="D55" s="101" t="s">
        <v>127</v>
      </c>
      <c r="E55" s="120">
        <f>E15+E23+E31+E39+E47</f>
        <v>234</v>
      </c>
      <c r="F55" s="103">
        <f t="shared" si="4"/>
        <v>20</v>
      </c>
      <c r="G55" s="103">
        <f t="shared" si="4"/>
        <v>140</v>
      </c>
      <c r="H55" s="103">
        <f t="shared" si="4"/>
        <v>363</v>
      </c>
      <c r="I55" s="103">
        <f t="shared" si="4"/>
        <v>0</v>
      </c>
      <c r="J55" s="103">
        <f t="shared" si="4"/>
        <v>0</v>
      </c>
      <c r="K55" s="103">
        <f t="shared" si="4"/>
        <v>40</v>
      </c>
      <c r="L55" s="103">
        <f t="shared" si="4"/>
        <v>0</v>
      </c>
      <c r="M55" s="103">
        <f t="shared" si="4"/>
        <v>0</v>
      </c>
      <c r="N55" s="103">
        <f t="shared" si="4"/>
        <v>0</v>
      </c>
      <c r="O55" s="103">
        <f t="shared" si="4"/>
        <v>0</v>
      </c>
      <c r="P55" s="103">
        <f t="shared" si="4"/>
        <v>60</v>
      </c>
      <c r="Q55" s="103">
        <f t="shared" si="4"/>
        <v>0</v>
      </c>
      <c r="R55" s="103">
        <f t="shared" si="4"/>
        <v>343</v>
      </c>
      <c r="S55" s="103">
        <f t="shared" si="4"/>
        <v>857</v>
      </c>
      <c r="T55" s="103">
        <f t="shared" si="4"/>
        <v>1200</v>
      </c>
      <c r="U55" s="103">
        <f t="shared" si="4"/>
        <v>9</v>
      </c>
      <c r="V55" s="139">
        <f t="shared" si="4"/>
        <v>43</v>
      </c>
      <c r="W55" s="150">
        <f t="shared" si="2"/>
        <v>14.333333333333334</v>
      </c>
    </row>
    <row r="56" spans="3:23" ht="12.75">
      <c r="C56" s="241"/>
      <c r="D56" s="101" t="s">
        <v>128</v>
      </c>
      <c r="E56" s="120">
        <f>E16+E24+E32+E40+E48</f>
        <v>721</v>
      </c>
      <c r="F56" s="103">
        <f t="shared" si="4"/>
        <v>205</v>
      </c>
      <c r="G56" s="103">
        <f t="shared" si="4"/>
        <v>340</v>
      </c>
      <c r="H56" s="103">
        <f t="shared" si="4"/>
        <v>30</v>
      </c>
      <c r="I56" s="103">
        <f t="shared" si="4"/>
        <v>0</v>
      </c>
      <c r="J56" s="103">
        <f t="shared" si="4"/>
        <v>0</v>
      </c>
      <c r="K56" s="103">
        <f t="shared" si="4"/>
        <v>320</v>
      </c>
      <c r="L56" s="103">
        <f t="shared" si="4"/>
        <v>0</v>
      </c>
      <c r="M56" s="103">
        <f t="shared" si="4"/>
        <v>0</v>
      </c>
      <c r="N56" s="103">
        <f t="shared" si="4"/>
        <v>0</v>
      </c>
      <c r="O56" s="103">
        <f t="shared" si="4"/>
        <v>0</v>
      </c>
      <c r="P56" s="103">
        <f t="shared" si="4"/>
        <v>0</v>
      </c>
      <c r="Q56" s="103">
        <f t="shared" si="4"/>
        <v>0</v>
      </c>
      <c r="R56" s="103">
        <f t="shared" si="4"/>
        <v>939</v>
      </c>
      <c r="S56" s="103">
        <f t="shared" si="4"/>
        <v>1616</v>
      </c>
      <c r="T56" s="103">
        <f t="shared" si="4"/>
        <v>2555</v>
      </c>
      <c r="U56" s="103">
        <f t="shared" si="4"/>
        <v>8</v>
      </c>
      <c r="V56" s="139">
        <f t="shared" si="4"/>
        <v>90</v>
      </c>
      <c r="W56" s="150">
        <f t="shared" si="2"/>
        <v>30</v>
      </c>
    </row>
    <row r="57" spans="3:23" ht="12.75">
      <c r="C57" s="241"/>
      <c r="D57" s="101" t="s">
        <v>113</v>
      </c>
      <c r="E57" s="120">
        <f>E17+E25+E33+E41+E49</f>
        <v>0</v>
      </c>
      <c r="F57" s="103">
        <f t="shared" si="4"/>
        <v>0</v>
      </c>
      <c r="G57" s="103">
        <f t="shared" si="4"/>
        <v>0</v>
      </c>
      <c r="H57" s="103">
        <f t="shared" si="4"/>
        <v>0</v>
      </c>
      <c r="I57" s="103">
        <f t="shared" si="4"/>
        <v>0</v>
      </c>
      <c r="J57" s="103">
        <f t="shared" si="4"/>
        <v>0</v>
      </c>
      <c r="K57" s="103">
        <f t="shared" si="4"/>
        <v>0</v>
      </c>
      <c r="L57" s="103">
        <f t="shared" si="4"/>
        <v>0</v>
      </c>
      <c r="M57" s="103">
        <f t="shared" si="4"/>
        <v>0</v>
      </c>
      <c r="N57" s="103">
        <f t="shared" si="4"/>
        <v>0</v>
      </c>
      <c r="O57" s="103">
        <f t="shared" si="4"/>
        <v>0</v>
      </c>
      <c r="P57" s="103">
        <f t="shared" si="4"/>
        <v>0</v>
      </c>
      <c r="Q57" s="103">
        <f t="shared" si="4"/>
        <v>1460</v>
      </c>
      <c r="R57" s="103">
        <f t="shared" si="4"/>
        <v>0</v>
      </c>
      <c r="S57" s="103">
        <f t="shared" si="4"/>
        <v>0</v>
      </c>
      <c r="T57" s="103">
        <f t="shared" si="4"/>
        <v>1460</v>
      </c>
      <c r="U57" s="103">
        <f t="shared" si="4"/>
        <v>0</v>
      </c>
      <c r="V57" s="139">
        <f>V17+V25+V33+V41+V49</f>
        <v>58</v>
      </c>
      <c r="W57" s="150">
        <f t="shared" si="2"/>
        <v>19.333333333333332</v>
      </c>
    </row>
    <row r="58" spans="3:23" ht="12.75">
      <c r="C58" s="241"/>
      <c r="D58" s="101" t="s">
        <v>200</v>
      </c>
      <c r="E58" s="120">
        <f>E18+E26+E34+E42+E50</f>
        <v>9</v>
      </c>
      <c r="F58" s="103">
        <f t="shared" si="4"/>
        <v>89</v>
      </c>
      <c r="G58" s="103">
        <f t="shared" si="4"/>
        <v>0</v>
      </c>
      <c r="H58" s="103">
        <f t="shared" si="4"/>
        <v>0</v>
      </c>
      <c r="I58" s="103">
        <f t="shared" si="4"/>
        <v>0</v>
      </c>
      <c r="J58" s="103">
        <f t="shared" si="4"/>
        <v>0</v>
      </c>
      <c r="K58" s="103">
        <f t="shared" si="4"/>
        <v>30</v>
      </c>
      <c r="L58" s="103">
        <f t="shared" si="4"/>
        <v>0</v>
      </c>
      <c r="M58" s="103">
        <f t="shared" si="4"/>
        <v>0</v>
      </c>
      <c r="N58" s="103">
        <f t="shared" si="4"/>
        <v>0</v>
      </c>
      <c r="O58" s="103">
        <f t="shared" si="4"/>
        <v>0</v>
      </c>
      <c r="P58" s="103">
        <f t="shared" si="4"/>
        <v>0</v>
      </c>
      <c r="Q58" s="103">
        <f t="shared" si="4"/>
        <v>0</v>
      </c>
      <c r="R58" s="103">
        <f t="shared" si="4"/>
        <v>572</v>
      </c>
      <c r="S58" s="103">
        <f t="shared" si="4"/>
        <v>128</v>
      </c>
      <c r="T58" s="103">
        <f t="shared" si="4"/>
        <v>700</v>
      </c>
      <c r="U58" s="103"/>
      <c r="V58" s="139">
        <f t="shared" si="4"/>
        <v>22</v>
      </c>
      <c r="W58" s="150">
        <f t="shared" si="2"/>
        <v>7.333333333333333</v>
      </c>
    </row>
    <row r="59" spans="3:23" ht="13.5" thickBot="1">
      <c r="C59" s="241"/>
      <c r="D59" s="125" t="s">
        <v>114</v>
      </c>
      <c r="E59" s="121">
        <f>E19+E27+E35+E43+E51</f>
        <v>300</v>
      </c>
      <c r="F59" s="124">
        <f t="shared" si="4"/>
        <v>0</v>
      </c>
      <c r="G59" s="124">
        <f t="shared" si="4"/>
        <v>270</v>
      </c>
      <c r="H59" s="124">
        <f t="shared" si="4"/>
        <v>0</v>
      </c>
      <c r="I59" s="124">
        <f t="shared" si="4"/>
        <v>0</v>
      </c>
      <c r="J59" s="124">
        <f t="shared" si="4"/>
        <v>30</v>
      </c>
      <c r="K59" s="124">
        <f t="shared" si="4"/>
        <v>0</v>
      </c>
      <c r="L59" s="124">
        <f t="shared" si="4"/>
        <v>0</v>
      </c>
      <c r="M59" s="124">
        <f t="shared" si="4"/>
        <v>0</v>
      </c>
      <c r="N59" s="124">
        <f t="shared" si="4"/>
        <v>0</v>
      </c>
      <c r="O59" s="124">
        <f t="shared" si="4"/>
        <v>0</v>
      </c>
      <c r="P59" s="124">
        <f t="shared" si="4"/>
        <v>0</v>
      </c>
      <c r="Q59" s="124">
        <f t="shared" si="4"/>
        <v>0</v>
      </c>
      <c r="R59" s="124">
        <f t="shared" si="4"/>
        <v>305</v>
      </c>
      <c r="S59" s="124">
        <f t="shared" si="4"/>
        <v>600</v>
      </c>
      <c r="T59" s="124">
        <f t="shared" si="4"/>
        <v>905</v>
      </c>
      <c r="U59" s="124">
        <f t="shared" si="4"/>
        <v>0</v>
      </c>
      <c r="V59" s="148">
        <f t="shared" si="4"/>
        <v>30</v>
      </c>
      <c r="W59" s="151">
        <f t="shared" si="2"/>
        <v>10</v>
      </c>
    </row>
    <row r="60" spans="3:23" ht="13.5" thickBot="1">
      <c r="C60" s="242"/>
      <c r="D60" s="134" t="s">
        <v>212</v>
      </c>
      <c r="E60" s="115">
        <f>SUM(E53:E59)</f>
        <v>1695</v>
      </c>
      <c r="F60" s="116">
        <f>SUM(F53:F59)</f>
        <v>435</v>
      </c>
      <c r="G60" s="116">
        <f>SUM(G53:G59)</f>
        <v>957</v>
      </c>
      <c r="H60" s="116">
        <f>SUM(H53:H59)</f>
        <v>433</v>
      </c>
      <c r="I60" s="116">
        <f>SUM(I53:I59)</f>
        <v>35</v>
      </c>
      <c r="J60" s="116">
        <f>SUM(J53:J59)</f>
        <v>30</v>
      </c>
      <c r="K60" s="116">
        <f>SUM(K53:K59)</f>
        <v>390</v>
      </c>
      <c r="L60" s="116">
        <f>SUM(L53:L59)</f>
        <v>0</v>
      </c>
      <c r="M60" s="116">
        <f>SUM(M53:M59)</f>
        <v>0</v>
      </c>
      <c r="N60" s="116">
        <f>SUM(N53:N59)</f>
        <v>120</v>
      </c>
      <c r="O60" s="116">
        <f>SUM(O53:O59)</f>
        <v>0</v>
      </c>
      <c r="P60" s="116">
        <f>SUM(P53:P59)</f>
        <v>120</v>
      </c>
      <c r="Q60" s="116">
        <f>SUM(Q53:Q59)</f>
        <v>1460</v>
      </c>
      <c r="R60" s="116">
        <f>SUM(R53:R59)</f>
        <v>2755</v>
      </c>
      <c r="S60" s="116">
        <f>SUM(S53:S59)</f>
        <v>4215</v>
      </c>
      <c r="T60" s="116">
        <f>SUM(T53:T59)</f>
        <v>8430</v>
      </c>
      <c r="U60" s="116">
        <f>SUM(U53:U59)</f>
        <v>25</v>
      </c>
      <c r="V60" s="149">
        <f>SUM(V53:V59)</f>
        <v>300</v>
      </c>
      <c r="W60" s="153"/>
    </row>
    <row r="62" ht="12.75">
      <c r="E62" s="130"/>
    </row>
  </sheetData>
  <sheetProtection/>
  <mergeCells count="6">
    <mergeCell ref="C53:C60"/>
    <mergeCell ref="C13:C20"/>
    <mergeCell ref="C21:C28"/>
    <mergeCell ref="C29:C36"/>
    <mergeCell ref="C37:C44"/>
    <mergeCell ref="C45:C5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H75"/>
  <sheetViews>
    <sheetView zoomScale="115" zoomScaleNormal="115" zoomScalePageLayoutView="0" workbookViewId="0" topLeftCell="B37">
      <selection activeCell="J47" sqref="J47"/>
    </sheetView>
  </sheetViews>
  <sheetFormatPr defaultColWidth="9.140625" defaultRowHeight="12.75"/>
  <cols>
    <col min="3" max="3" width="61.28125" style="0" customWidth="1"/>
    <col min="4" max="6" width="5.28125" style="0" customWidth="1"/>
    <col min="7" max="7" width="5.57421875" style="0" customWidth="1"/>
    <col min="8" max="8" width="61.7109375" style="0" customWidth="1"/>
  </cols>
  <sheetData>
    <row r="2" spans="4:7" ht="18.75">
      <c r="D2" s="209" t="s">
        <v>243</v>
      </c>
      <c r="E2" s="206"/>
      <c r="F2" s="206"/>
      <c r="G2" s="206"/>
    </row>
    <row r="3" ht="12.75">
      <c r="H3" s="208" t="s">
        <v>237</v>
      </c>
    </row>
    <row r="8" ht="12.75">
      <c r="C8" s="97" t="s">
        <v>238</v>
      </c>
    </row>
    <row r="9" ht="12.75">
      <c r="C9" s="97" t="s">
        <v>239</v>
      </c>
    </row>
    <row r="10" ht="12.75">
      <c r="C10" s="97" t="s">
        <v>240</v>
      </c>
    </row>
    <row r="11" spans="3:4" ht="12.75">
      <c r="C11" s="97" t="s">
        <v>241</v>
      </c>
      <c r="D11" s="97"/>
    </row>
    <row r="12" spans="3:4" ht="12.75">
      <c r="C12" s="97"/>
      <c r="D12" s="97"/>
    </row>
    <row r="13" spans="3:8" ht="12.75" customHeight="1">
      <c r="C13" s="193" t="s">
        <v>234</v>
      </c>
      <c r="D13" s="197" t="s">
        <v>223</v>
      </c>
      <c r="E13" s="197" t="s">
        <v>221</v>
      </c>
      <c r="F13" s="197" t="s">
        <v>222</v>
      </c>
      <c r="H13" s="247" t="s">
        <v>233</v>
      </c>
    </row>
    <row r="14" spans="3:8" ht="12.75">
      <c r="C14" s="191" t="s">
        <v>127</v>
      </c>
      <c r="D14" s="192">
        <f>'statystyki (1-5 rok)'!T55</f>
        <v>1200</v>
      </c>
      <c r="E14" s="192">
        <f>'statystyki (1-5 rok)'!V55</f>
        <v>43</v>
      </c>
      <c r="F14" s="194">
        <f>'statystyki dodatkowe'!E14/'statystyki (1-5 rok)'!$V$60*100</f>
        <v>14.333333333333334</v>
      </c>
      <c r="H14" s="247"/>
    </row>
    <row r="15" spans="3:8" ht="12.75">
      <c r="C15" s="191" t="s">
        <v>128</v>
      </c>
      <c r="D15" s="192">
        <f>'statystyki (1-5 rok)'!T56</f>
        <v>2555</v>
      </c>
      <c r="E15" s="192">
        <f>'statystyki (1-5 rok)'!V56</f>
        <v>90</v>
      </c>
      <c r="F15" s="194">
        <f>'statystyki dodatkowe'!E15/'statystyki (1-5 rok)'!$V$60*100</f>
        <v>30</v>
      </c>
      <c r="H15" s="204"/>
    </row>
    <row r="16" spans="3:8" ht="12.75">
      <c r="C16" s="191" t="s">
        <v>113</v>
      </c>
      <c r="D16" s="192">
        <f>'statystyki (1-5 rok)'!T57</f>
        <v>1460</v>
      </c>
      <c r="E16" s="192">
        <f>'statystyki (1-5 rok)'!V57</f>
        <v>58</v>
      </c>
      <c r="F16" s="194">
        <f>'statystyki dodatkowe'!E16/'statystyki (1-5 rok)'!$V$60*100</f>
        <v>19.333333333333332</v>
      </c>
      <c r="H16" s="204"/>
    </row>
    <row r="17" spans="3:8" ht="12.75">
      <c r="C17" s="196" t="s">
        <v>116</v>
      </c>
      <c r="D17" s="198">
        <f>SUM(D14:D16)</f>
        <v>5215</v>
      </c>
      <c r="E17" s="198">
        <f>SUM(E14:E16)</f>
        <v>191</v>
      </c>
      <c r="F17" s="199">
        <f>E17/'statystyki (1-5 rok)'!$V$60*100</f>
        <v>63.66666666666667</v>
      </c>
      <c r="H17" s="204"/>
    </row>
    <row r="18" spans="3:8" ht="12.75">
      <c r="C18" s="97"/>
      <c r="D18" s="97"/>
      <c r="H18" s="204"/>
    </row>
    <row r="19" spans="3:4" ht="12.75">
      <c r="C19" s="97"/>
      <c r="D19" s="97"/>
    </row>
    <row r="20" spans="3:8" ht="15" customHeight="1">
      <c r="C20" s="193" t="s">
        <v>220</v>
      </c>
      <c r="D20" s="197" t="s">
        <v>223</v>
      </c>
      <c r="E20" s="197" t="s">
        <v>221</v>
      </c>
      <c r="F20" s="197" t="s">
        <v>222</v>
      </c>
      <c r="H20" s="247" t="s">
        <v>224</v>
      </c>
    </row>
    <row r="21" spans="3:8" ht="12.75">
      <c r="C21" s="191" t="s">
        <v>114</v>
      </c>
      <c r="D21" s="192">
        <f>'statystyki (1-5 rok)'!T59</f>
        <v>905</v>
      </c>
      <c r="E21" s="192">
        <f>'statystyki (1-5 rok)'!V59</f>
        <v>30</v>
      </c>
      <c r="F21" s="194">
        <f>'statystyki dodatkowe'!E21/'statystyki (1-5 rok)'!$V$60*100</f>
        <v>10</v>
      </c>
      <c r="H21" s="247"/>
    </row>
    <row r="22" spans="3:8" ht="12.75">
      <c r="C22" s="191" t="s">
        <v>199</v>
      </c>
      <c r="D22" s="192">
        <f>'statystyki (1-5 rok)'!T41</f>
        <v>150</v>
      </c>
      <c r="E22" s="192">
        <f>'statystyki (1-5 rok)'!V41</f>
        <v>6</v>
      </c>
      <c r="F22" s="194">
        <f>'statystyki dodatkowe'!E22/'statystyki (1-5 rok)'!$V$60*100</f>
        <v>2</v>
      </c>
      <c r="H22" s="247"/>
    </row>
    <row r="23" spans="3:8" ht="12.75">
      <c r="C23" s="191" t="s">
        <v>204</v>
      </c>
      <c r="D23" s="192">
        <f>'statystyki (1-5 rok)'!T49</f>
        <v>960</v>
      </c>
      <c r="E23" s="192">
        <f>'statystyki (1-5 rok)'!V49</f>
        <v>38</v>
      </c>
      <c r="F23" s="194">
        <f>'statystyki dodatkowe'!E23/'statystyki (1-5 rok)'!$V$60*100</f>
        <v>12.666666666666668</v>
      </c>
      <c r="H23" s="247"/>
    </row>
    <row r="24" spans="3:8" ht="12.75">
      <c r="C24" s="200" t="s">
        <v>200</v>
      </c>
      <c r="D24" s="195">
        <f>'statystyki (1-5 rok)'!T50+'statystyki (1-5 rok)'!T58-'4 rok'!T44-'4 rok'!AL45-'5 rok'!AL27</f>
        <v>850</v>
      </c>
      <c r="E24" s="195">
        <f>'statystyki (1-5 rok)'!V42+'statystyki (1-5 rok)'!V50-'4 rok'!V44-'4 rok'!AN45-'5 rok'!AN27</f>
        <v>19</v>
      </c>
      <c r="F24" s="194">
        <f>'statystyki dodatkowe'!E24/'statystyki (1-5 rok)'!$V$60*100</f>
        <v>6.333333333333334</v>
      </c>
      <c r="H24" s="247"/>
    </row>
    <row r="25" spans="3:8" ht="12.75">
      <c r="C25" s="196" t="s">
        <v>116</v>
      </c>
      <c r="D25" s="198">
        <f>SUM(D21:D24)</f>
        <v>2865</v>
      </c>
      <c r="E25" s="198">
        <f>SUM(E21:E24)</f>
        <v>93</v>
      </c>
      <c r="F25" s="199">
        <f>'statystyki dodatkowe'!E25/'statystyki (1-5 rok)'!$V$60*100</f>
        <v>31</v>
      </c>
      <c r="H25" s="247"/>
    </row>
    <row r="26" spans="3:4" ht="12.75">
      <c r="C26" s="97"/>
      <c r="D26" s="97"/>
    </row>
    <row r="27" spans="3:4" ht="12.75">
      <c r="C27" s="97"/>
      <c r="D27" s="97"/>
    </row>
    <row r="28" spans="3:6" ht="25.5">
      <c r="C28" s="201" t="s">
        <v>225</v>
      </c>
      <c r="D28" s="197" t="s">
        <v>223</v>
      </c>
      <c r="E28" s="197" t="s">
        <v>221</v>
      </c>
      <c r="F28" s="197" t="s">
        <v>222</v>
      </c>
    </row>
    <row r="29" spans="3:6" ht="12.75">
      <c r="C29" s="191" t="s">
        <v>125</v>
      </c>
      <c r="D29" s="192">
        <f>'statystyki (1-5 rok)'!T53</f>
        <v>705</v>
      </c>
      <c r="E29" s="192">
        <f>'statystyki (1-5 rok)'!V53</f>
        <v>25</v>
      </c>
      <c r="F29" s="194">
        <f>E29/'statystyki (1-5 rok)'!$V$60*100</f>
        <v>8.333333333333332</v>
      </c>
    </row>
    <row r="30" spans="3:6" ht="12.75">
      <c r="C30" s="191" t="s">
        <v>126</v>
      </c>
      <c r="D30" s="192">
        <f>'statystyki (1-5 rok)'!T54</f>
        <v>905</v>
      </c>
      <c r="E30" s="192">
        <f>'statystyki (1-5 rok)'!V54</f>
        <v>32</v>
      </c>
      <c r="F30" s="194">
        <f>E30/'statystyki (1-5 rok)'!$V$60*100</f>
        <v>10.666666666666668</v>
      </c>
    </row>
    <row r="31" spans="3:6" ht="12.75">
      <c r="C31" s="191" t="s">
        <v>127</v>
      </c>
      <c r="D31" s="192">
        <f>'statystyki (1-5 rok)'!T55</f>
        <v>1200</v>
      </c>
      <c r="E31" s="192">
        <f>'statystyki (1-5 rok)'!V55</f>
        <v>43</v>
      </c>
      <c r="F31" s="194">
        <f>E31/'statystyki (1-5 rok)'!$V$60*100</f>
        <v>14.333333333333334</v>
      </c>
    </row>
    <row r="32" spans="3:6" ht="12.75">
      <c r="C32" s="191" t="s">
        <v>128</v>
      </c>
      <c r="D32" s="192">
        <f>'statystyki (1-5 rok)'!T56</f>
        <v>2555</v>
      </c>
      <c r="E32" s="192">
        <f>'statystyki (1-5 rok)'!V56</f>
        <v>90</v>
      </c>
      <c r="F32" s="194">
        <f>E32/'statystyki (1-5 rok)'!$V$60*100</f>
        <v>30</v>
      </c>
    </row>
    <row r="33" spans="3:6" ht="12.75">
      <c r="C33" s="191" t="s">
        <v>200</v>
      </c>
      <c r="D33" s="192">
        <f>'statystyki (1-5 rok)'!T58</f>
        <v>700</v>
      </c>
      <c r="E33" s="192">
        <f>'statystyki (1-5 rok)'!V58</f>
        <v>22</v>
      </c>
      <c r="F33" s="194">
        <f>E33/'statystyki (1-5 rok)'!$V$60*100</f>
        <v>7.333333333333333</v>
      </c>
    </row>
    <row r="34" spans="3:6" ht="12.75">
      <c r="C34" s="191" t="s">
        <v>114</v>
      </c>
      <c r="D34" s="192">
        <f>'statystyki (1-5 rok)'!T59</f>
        <v>905</v>
      </c>
      <c r="E34" s="192">
        <f>'statystyki (1-5 rok)'!V59</f>
        <v>30</v>
      </c>
      <c r="F34" s="194">
        <f>E34/'statystyki (1-5 rok)'!$V$60*100</f>
        <v>10</v>
      </c>
    </row>
    <row r="35" spans="3:6" ht="12.75">
      <c r="C35" s="196" t="s">
        <v>116</v>
      </c>
      <c r="D35" s="198">
        <f>SUM(D29:D34)</f>
        <v>6970</v>
      </c>
      <c r="E35" s="198">
        <f>SUM(E29:E34)</f>
        <v>242</v>
      </c>
      <c r="F35" s="199">
        <f>E35/'statystyki (1-5 rok)'!$V$60*100</f>
        <v>80.66666666666666</v>
      </c>
    </row>
    <row r="36" spans="3:4" ht="12.75">
      <c r="C36" s="97"/>
      <c r="D36" s="97"/>
    </row>
    <row r="38" spans="3:6" ht="12.75">
      <c r="C38" s="201" t="s">
        <v>226</v>
      </c>
      <c r="D38" s="197" t="s">
        <v>223</v>
      </c>
      <c r="E38" s="197" t="s">
        <v>221</v>
      </c>
      <c r="F38" s="197" t="s">
        <v>222</v>
      </c>
    </row>
    <row r="39" spans="3:6" ht="12.75">
      <c r="C39" s="191" t="s">
        <v>113</v>
      </c>
      <c r="D39" s="192">
        <f>'statystyki (1-5 rok)'!T57</f>
        <v>1460</v>
      </c>
      <c r="E39" s="192">
        <f>'statystyki (1-5 rok)'!V57</f>
        <v>58</v>
      </c>
      <c r="F39" s="194">
        <f>E39/'statystyki (1-5 rok)'!$V$60*100</f>
        <v>19.333333333333332</v>
      </c>
    </row>
    <row r="40" spans="3:6" ht="12.75">
      <c r="C40" s="196" t="s">
        <v>116</v>
      </c>
      <c r="D40" s="198">
        <f>SUM(D39)</f>
        <v>1460</v>
      </c>
      <c r="E40" s="198">
        <f>SUM(E39)</f>
        <v>58</v>
      </c>
      <c r="F40" s="199">
        <f>E40/'statystyki (1-5 rok)'!$V$60*100</f>
        <v>19.333333333333332</v>
      </c>
    </row>
    <row r="43" spans="3:8" ht="25.5" customHeight="1">
      <c r="C43" s="201" t="s">
        <v>227</v>
      </c>
      <c r="D43" s="197" t="s">
        <v>223</v>
      </c>
      <c r="E43" s="197" t="s">
        <v>221</v>
      </c>
      <c r="F43" s="197" t="s">
        <v>222</v>
      </c>
      <c r="H43" s="247" t="s">
        <v>228</v>
      </c>
    </row>
    <row r="44" spans="3:8" ht="12.75">
      <c r="C44" s="191" t="s">
        <v>125</v>
      </c>
      <c r="D44" s="192">
        <f>'statystyki (1-5 rok)'!T53</f>
        <v>705</v>
      </c>
      <c r="E44" s="192">
        <f>'statystyki (1-5 rok)'!V53</f>
        <v>25</v>
      </c>
      <c r="F44" s="194">
        <f>E44/'statystyki (1-5 rok)'!$V$60*100</f>
        <v>8.333333333333332</v>
      </c>
      <c r="H44" s="247"/>
    </row>
    <row r="45" spans="3:8" ht="12.75">
      <c r="C45" s="191" t="s">
        <v>126</v>
      </c>
      <c r="D45" s="192">
        <f>'statystyki (1-5 rok)'!T54</f>
        <v>905</v>
      </c>
      <c r="E45" s="192">
        <f>'statystyki (1-5 rok)'!V54</f>
        <v>32</v>
      </c>
      <c r="F45" s="194">
        <f>E45/'statystyki (1-5 rok)'!$V$60*100</f>
        <v>10.666666666666668</v>
      </c>
      <c r="H45" s="247"/>
    </row>
    <row r="46" spans="3:8" ht="12.75">
      <c r="C46" s="196" t="s">
        <v>116</v>
      </c>
      <c r="D46" s="198">
        <f>SUM(D44:D45)</f>
        <v>1610</v>
      </c>
      <c r="E46" s="198">
        <f>SUM(E44:E45)</f>
        <v>57</v>
      </c>
      <c r="F46" s="199">
        <f>E46/'statystyki (1-5 rok)'!$V$60*100</f>
        <v>19</v>
      </c>
      <c r="H46" s="247"/>
    </row>
    <row r="47" ht="12.75">
      <c r="H47" s="247"/>
    </row>
    <row r="48" ht="12.75">
      <c r="H48" s="247"/>
    </row>
    <row r="50" spans="3:8" ht="12.75" customHeight="1">
      <c r="C50" s="193" t="s">
        <v>249</v>
      </c>
      <c r="D50" s="197" t="s">
        <v>223</v>
      </c>
      <c r="E50" s="197" t="s">
        <v>221</v>
      </c>
      <c r="F50" s="197" t="s">
        <v>222</v>
      </c>
      <c r="H50" s="247" t="s">
        <v>250</v>
      </c>
    </row>
    <row r="51" spans="3:8" ht="12.75">
      <c r="C51" s="191" t="s">
        <v>127</v>
      </c>
      <c r="D51" s="192">
        <f>'statystyki (1-5 rok)'!T55</f>
        <v>1200</v>
      </c>
      <c r="E51" s="192">
        <f>'statystyki (1-5 rok)'!V55</f>
        <v>43</v>
      </c>
      <c r="F51" s="194">
        <f>'statystyki dodatkowe'!E51/'statystyki (1-5 rok)'!$V$60*100</f>
        <v>14.333333333333334</v>
      </c>
      <c r="H51" s="247"/>
    </row>
    <row r="52" spans="3:8" ht="12.75">
      <c r="C52" s="191" t="s">
        <v>128</v>
      </c>
      <c r="D52" s="192">
        <f>'statystyki (1-5 rok)'!T56</f>
        <v>2555</v>
      </c>
      <c r="E52" s="192">
        <f>'statystyki (1-5 rok)'!V56</f>
        <v>90</v>
      </c>
      <c r="F52" s="194">
        <f>'statystyki dodatkowe'!E52/'statystyki (1-5 rok)'!$V$60*100</f>
        <v>30</v>
      </c>
      <c r="H52" s="247"/>
    </row>
    <row r="53" spans="3:8" ht="12.75">
      <c r="C53" s="191" t="s">
        <v>113</v>
      </c>
      <c r="D53" s="192">
        <f>'statystyki (1-5 rok)'!T57</f>
        <v>1460</v>
      </c>
      <c r="E53" s="192">
        <f>'statystyki (1-5 rok)'!V57</f>
        <v>58</v>
      </c>
      <c r="F53" s="194">
        <f>'statystyki dodatkowe'!E53/'statystyki (1-5 rok)'!$V$60*100</f>
        <v>19.333333333333332</v>
      </c>
      <c r="H53" s="247"/>
    </row>
    <row r="54" spans="3:8" ht="12.75">
      <c r="C54" s="196" t="s">
        <v>116</v>
      </c>
      <c r="D54" s="198">
        <f>SUM(D51:D53)</f>
        <v>5215</v>
      </c>
      <c r="E54" s="198">
        <f>SUM(E51:E53)</f>
        <v>191</v>
      </c>
      <c r="F54" s="199">
        <f>E54/'statystyki (1-5 rok)'!$V$60*100</f>
        <v>63.66666666666667</v>
      </c>
      <c r="H54" s="247"/>
    </row>
    <row r="57" spans="3:8" ht="12.75">
      <c r="C57" s="201" t="s">
        <v>231</v>
      </c>
      <c r="D57" s="197" t="s">
        <v>223</v>
      </c>
      <c r="E57" s="197" t="s">
        <v>221</v>
      </c>
      <c r="F57" s="197" t="s">
        <v>222</v>
      </c>
      <c r="H57" s="247" t="s">
        <v>230</v>
      </c>
    </row>
    <row r="58" spans="3:8" ht="12.75">
      <c r="C58" s="191" t="s">
        <v>115</v>
      </c>
      <c r="D58" s="192">
        <f>'1 rok'!AL69</f>
        <v>50</v>
      </c>
      <c r="E58" s="192">
        <f>'1 rok'!AN69</f>
        <v>2</v>
      </c>
      <c r="F58" s="194">
        <f>E58/'statystyki (1-5 rok)'!$V$60*100</f>
        <v>0.6666666666666667</v>
      </c>
      <c r="H58" s="247"/>
    </row>
    <row r="59" spans="3:8" ht="12.75">
      <c r="C59" s="191" t="s">
        <v>160</v>
      </c>
      <c r="D59" s="192">
        <f>'2 rok'!AL69</f>
        <v>150</v>
      </c>
      <c r="E59" s="192">
        <f>'2 rok'!AN69</f>
        <v>6</v>
      </c>
      <c r="F59" s="194">
        <f>E59/'statystyki (1-5 rok)'!$V$60*100</f>
        <v>2</v>
      </c>
      <c r="H59" s="247"/>
    </row>
    <row r="60" spans="3:8" ht="12.75">
      <c r="C60" s="191" t="s">
        <v>229</v>
      </c>
      <c r="D60" s="192">
        <f>'3 rok'!AL51</f>
        <v>150</v>
      </c>
      <c r="E60" s="192">
        <f>'3 rok'!AN51</f>
        <v>6</v>
      </c>
      <c r="F60" s="194">
        <f>E60/'statystyki (1-5 rok)'!$V$60*100</f>
        <v>2</v>
      </c>
      <c r="H60" s="247"/>
    </row>
    <row r="61" spans="3:8" ht="12.75">
      <c r="C61" s="191" t="s">
        <v>199</v>
      </c>
      <c r="D61" s="192">
        <f>'4 rok'!AL39</f>
        <v>150</v>
      </c>
      <c r="E61" s="192">
        <f>'4 rok'!AN39</f>
        <v>6</v>
      </c>
      <c r="F61" s="194">
        <f>E61/'statystyki (1-5 rok)'!$V$60*100</f>
        <v>2</v>
      </c>
      <c r="H61" s="247"/>
    </row>
    <row r="62" spans="3:8" ht="12.75">
      <c r="C62" s="191" t="s">
        <v>204</v>
      </c>
      <c r="D62" s="192">
        <f>'5 rok'!AO22</f>
        <v>960</v>
      </c>
      <c r="E62" s="192">
        <f>'5 rok'!AP22</f>
        <v>38</v>
      </c>
      <c r="F62" s="194">
        <f>E62/'statystyki (1-5 rok)'!$V$60*100</f>
        <v>12.666666666666668</v>
      </c>
      <c r="H62" s="247"/>
    </row>
    <row r="63" spans="3:6" ht="12.75">
      <c r="C63" s="196" t="s">
        <v>116</v>
      </c>
      <c r="D63" s="198">
        <f>SUM(D58:D62)</f>
        <v>1460</v>
      </c>
      <c r="E63" s="198">
        <f>SUM(E58:E62)</f>
        <v>58</v>
      </c>
      <c r="F63" s="199">
        <f>E63/'statystyki (1-5 rok)'!$V$60*100</f>
        <v>19.333333333333332</v>
      </c>
    </row>
    <row r="66" spans="3:8" ht="12.75" customHeight="1">
      <c r="C66" s="201" t="s">
        <v>235</v>
      </c>
      <c r="D66" s="197" t="s">
        <v>223</v>
      </c>
      <c r="E66" s="197" t="s">
        <v>221</v>
      </c>
      <c r="F66" s="197" t="s">
        <v>222</v>
      </c>
      <c r="H66" s="246" t="s">
        <v>236</v>
      </c>
    </row>
    <row r="67" spans="3:8" ht="12.75" customHeight="1">
      <c r="C67" s="191" t="s">
        <v>244</v>
      </c>
      <c r="D67" s="192">
        <f>'1 rok'!AO21+'1 rok'!AO22+'1 rok'!AO23+'1 rok'!AO24+'1 rok'!AO25+'1 rok'!AO26+'1 rok'!AO27+'1 rok'!AO34+'1 rok'!AO35+'1 rok'!AO37+'1 rok'!AO38+'1 rok'!AO39+'1 rok'!AO40+'1 rok'!AO42+'1 rok'!AO43+'1 rok'!AO46+'1 rok'!AO49+'1 rok'!AO50+'1 rok'!AO55+'1 rok'!AO56+'1 rok'!AO57+'1 rok'!AO58+'1 rok'!AO64+'1 rok'!AO65+'1 rok'!AO66+'1 rok'!AO72</f>
        <v>965</v>
      </c>
      <c r="E67" s="192">
        <f>'1 rok'!AP21+'1 rok'!AP22+'1 rok'!AP23+'1 rok'!AP24+'1 rok'!AP25+'1 rok'!AP26+'1 rok'!AP27+'1 rok'!AP34+'1 rok'!AP35+'1 rok'!AP37+'1 rok'!AP38+'1 rok'!AP39+'1 rok'!AP40+'1 rok'!AP42+'1 rok'!AP43+'1 rok'!AP46+'1 rok'!AP49+'1 rok'!AP50+'1 rok'!AP55+'1 rok'!AP56+'1 rok'!AP57+'1 rok'!AP58+'1 rok'!AP64+'1 rok'!AP65+'1 rok'!AP66+'1 rok'!AP72</f>
        <v>35</v>
      </c>
      <c r="F67" s="194">
        <f>E67/'statystyki (1-5 rok)'!$V$60*100</f>
        <v>11.666666666666666</v>
      </c>
      <c r="H67" s="246"/>
    </row>
    <row r="68" spans="3:8" ht="12.75" customHeight="1">
      <c r="C68" s="191" t="s">
        <v>245</v>
      </c>
      <c r="D68" s="192">
        <f>'2 rok'!AO19+'2 rok'!AO20+'2 rok'!AO22+'2 rok'!AO31+'2 rok'!AO32+'2 rok'!AO33+'2 rok'!AO34+'2 rok'!AO39+'2 rok'!AO40+'2 rok'!AO41+'2 rok'!AO42+'2 rok'!AO43+'2 rok'!AO44+'2 rok'!AO45+'2 rok'!AO46+'2 rok'!AO47+'2 rok'!AO48+'2 rok'!AO49+'2 rok'!AO50+'2 rok'!AO51+'2 rok'!AO52+'2 rok'!AO53+'2 rok'!AO54+'2 rok'!AO64+'2 rok'!AO65+'2 rok'!AO66</f>
        <v>985</v>
      </c>
      <c r="E68" s="192">
        <f>'2 rok'!AP19+'2 rok'!AP20+'2 rok'!AP22+'2 rok'!AP31+'2 rok'!AP32+'2 rok'!AP33+'2 rok'!AP34+'2 rok'!AP39+'2 rok'!AP40+'2 rok'!AP41+'2 rok'!AP42+'2 rok'!AP43+'2 rok'!AP44+'2 rok'!AP45+'2 rok'!AP46+'2 rok'!AP47+'2 rok'!AP48+'2 rok'!AP49+'2 rok'!AP50+'2 rok'!AP51+'2 rok'!AP52+'2 rok'!AP53+'2 rok'!AP54+'2 rok'!AP64+'2 rok'!AP65+'2 rok'!AP66</f>
        <v>33</v>
      </c>
      <c r="F68" s="194">
        <f>E68/'statystyki (1-5 rok)'!$V$60*100</f>
        <v>11</v>
      </c>
      <c r="H68" s="246"/>
    </row>
    <row r="69" spans="3:8" ht="12.75" customHeight="1">
      <c r="C69" s="191" t="s">
        <v>246</v>
      </c>
      <c r="D69" s="192">
        <f>'3 rok'!AO19+'3 rok'!AO20+'3 rok'!AO25+'3 rok'!AO26+'3 rok'!AO29+'3 rok'!AO31+'3 rok'!AO32+'3 rok'!AO35+'3 rok'!AO36+'3 rok'!AO37+'3 rok'!AO38+'3 rok'!AO54</f>
        <v>830</v>
      </c>
      <c r="E69" s="192">
        <f>'3 rok'!AP19+'3 rok'!AP20+'3 rok'!AP25+'3 rok'!AP26+'3 rok'!AP29+'3 rok'!AP31+'3 rok'!AP32+'3 rok'!AP35+'3 rok'!AP36+'3 rok'!AP37+'3 rok'!AP38+'3 rok'!AP54</f>
        <v>29</v>
      </c>
      <c r="F69" s="194">
        <f>E69/'statystyki (1-5 rok)'!$V$60*100</f>
        <v>9.666666666666666</v>
      </c>
      <c r="H69" s="246"/>
    </row>
    <row r="70" spans="3:8" ht="12.75" customHeight="1">
      <c r="C70" s="191" t="s">
        <v>247</v>
      </c>
      <c r="D70" s="192">
        <f>'4 rok'!AO19+'4 rok'!AO20+'4 rok'!AO26+'4 rok'!AO27+'4 rok'!AO32+'4 rok'!AO34+'4 rok'!AO36+'4 rok'!AO42+'4 rok'!AO43+'4 rok'!AO44+'4 rok'!AO45+'4 rok'!AO48</f>
        <v>1250</v>
      </c>
      <c r="E70" s="192">
        <f>'4 rok'!AP19+'4 rok'!AP20+'4 rok'!AP26+'4 rok'!AP27+'4 rok'!AP32+'4 rok'!AP34+'4 rok'!AP36+'4 rok'!AP42+'4 rok'!AP43+'4 rok'!AP44+'4 rok'!AP45+'4 rok'!AP48</f>
        <v>43</v>
      </c>
      <c r="F70" s="194">
        <f>E70/'statystyki (1-5 rok)'!$V$60*100</f>
        <v>14.333333333333334</v>
      </c>
      <c r="H70" s="246"/>
    </row>
    <row r="71" spans="3:8" ht="12.75" customHeight="1">
      <c r="C71" s="191" t="s">
        <v>248</v>
      </c>
      <c r="D71" s="192">
        <f>'5 rok'!AO19+'5 rok'!AO25+'5 rok'!AO26+'5 rok'!AO30</f>
        <v>320</v>
      </c>
      <c r="E71" s="192">
        <f>'5 rok'!AP19+'5 rok'!AP25+'5 rok'!AP26+'5 rok'!AP30</f>
        <v>11</v>
      </c>
      <c r="F71" s="194">
        <f>E71/'statystyki (1-5 rok)'!$V$60*100</f>
        <v>3.6666666666666665</v>
      </c>
      <c r="H71" s="246"/>
    </row>
    <row r="72" spans="3:8" ht="12.75" customHeight="1">
      <c r="C72" s="196" t="s">
        <v>116</v>
      </c>
      <c r="D72" s="198">
        <f>SUM(D67:D71)</f>
        <v>4350</v>
      </c>
      <c r="E72" s="198">
        <f>SUM(E67:E71)</f>
        <v>151</v>
      </c>
      <c r="F72" s="199">
        <f>E72/'statystyki (1-5 rok)'!$V$60*100</f>
        <v>50.33333333333333</v>
      </c>
      <c r="H72" s="246"/>
    </row>
    <row r="73" ht="12.75">
      <c r="H73" s="246"/>
    </row>
    <row r="74" ht="12.75">
      <c r="H74" s="246"/>
    </row>
    <row r="75" ht="12.75">
      <c r="H75" s="205"/>
    </row>
  </sheetData>
  <sheetProtection/>
  <mergeCells count="6">
    <mergeCell ref="H66:H74"/>
    <mergeCell ref="H20:H25"/>
    <mergeCell ref="H43:H48"/>
    <mergeCell ref="H57:H62"/>
    <mergeCell ref="H13:H14"/>
    <mergeCell ref="H50:H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Sławek</cp:lastModifiedBy>
  <cp:lastPrinted>2016-05-17T07:47:59Z</cp:lastPrinted>
  <dcterms:created xsi:type="dcterms:W3CDTF">2014-08-22T07:06:50Z</dcterms:created>
  <dcterms:modified xsi:type="dcterms:W3CDTF">2017-09-26T11:31:29Z</dcterms:modified>
  <cp:category/>
  <cp:version/>
  <cp:contentType/>
  <cp:contentStatus/>
</cp:coreProperties>
</file>